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730" windowHeight="4410" tabRatio="791" activeTab="0"/>
  </bookViews>
  <sheets>
    <sheet name="Portada" sheetId="1" r:id="rId1"/>
    <sheet name="TRAFICO(Cuadro)60p)" sheetId="2" r:id="rId2"/>
    <sheet name="TRAFICO(Grafico)60p" sheetId="3" r:id="rId3"/>
    <sheet name="ACCIDENTES(Cuadros)" sheetId="4" r:id="rId4"/>
    <sheet name="ACCIDENTES(Graficos)" sheetId="5" r:id="rId5"/>
  </sheets>
  <definedNames>
    <definedName name="_xlnm.Print_Area" localSheetId="3">'ACCIDENTES(Cuadros)'!$B$2:$J$19</definedName>
    <definedName name="_xlnm.Print_Area" localSheetId="4">'ACCIDENTES(Graficos)'!$B$2:$L$70</definedName>
    <definedName name="_xlnm.Print_Area" localSheetId="0">'Portada'!$B$2:$B$4</definedName>
    <definedName name="_xlnm.Print_Area" localSheetId="1">'TRAFICO(Cuadro)60p)'!$B$2:$J$13</definedName>
    <definedName name="_xlnm.Print_Area" localSheetId="2">'TRAFICO(Grafico)60p'!$B$2:$L$70</definedName>
  </definedNames>
  <calcPr fullCalcOnLoad="1"/>
</workbook>
</file>

<file path=xl/sharedStrings.xml><?xml version="1.0" encoding="utf-8"?>
<sst xmlns="http://schemas.openxmlformats.org/spreadsheetml/2006/main" count="112" uniqueCount="49">
  <si>
    <t>MADRID</t>
  </si>
  <si>
    <t>VALORES MES</t>
  </si>
  <si>
    <t>INTERIOR 1º CINTURON</t>
  </si>
  <si>
    <t>ENTRE 1º Y 2º CINTURON</t>
  </si>
  <si>
    <t>M-30</t>
  </si>
  <si>
    <t>CONJUNTO</t>
  </si>
  <si>
    <t>EN EL 1º CINTURON</t>
  </si>
  <si>
    <t>EN EL 2º CINTURON</t>
  </si>
  <si>
    <t>ENTRE 2º CINTURON Y M-30</t>
  </si>
  <si>
    <t>Trafico Mes</t>
  </si>
  <si>
    <t>ENTRE M-30 Y M-40</t>
  </si>
  <si>
    <t>EXTERIOR A M-40</t>
  </si>
  <si>
    <t>de TRÁFICO</t>
  </si>
  <si>
    <t>DATOS BÁSICOS</t>
  </si>
  <si>
    <t>VARIACIÓN</t>
  </si>
  <si>
    <t xml:space="preserve"> MEDIA ÚLTIMOS 12 MESES</t>
  </si>
  <si>
    <t>Promedio Interanual = (Media últimos 12 meses en cada Mes)</t>
  </si>
  <si>
    <t>TRÁFICO   SUMA DE AFOROS EN 60 PERMANENTES</t>
  </si>
  <si>
    <t>Media últimos 12 meses =</t>
  </si>
  <si>
    <t>ACCIDENTES MADRID (Término Municipal)</t>
  </si>
  <si>
    <t>ACCIDENTES</t>
  </si>
  <si>
    <t>COLISIONES</t>
  </si>
  <si>
    <t>ATROPELLOS</t>
  </si>
  <si>
    <t>HERIDOS</t>
  </si>
  <si>
    <t>MUERTOS</t>
  </si>
  <si>
    <t>DATOS BASICOS</t>
  </si>
  <si>
    <t>ACCIDENTES   M - 30</t>
  </si>
  <si>
    <t>Accidentes Mes</t>
  </si>
  <si>
    <t>Madrid ENERO 2017</t>
  </si>
  <si>
    <t>ENERO 2017</t>
  </si>
  <si>
    <t>TENDENCIA</t>
  </si>
  <si>
    <t>EN 17</t>
  </si>
  <si>
    <t>DC 16</t>
  </si>
  <si>
    <t>EN 16</t>
  </si>
  <si>
    <t>EN17 / DC16</t>
  </si>
  <si>
    <t>EN17 / EN16</t>
  </si>
  <si>
    <t>en DC 16</t>
  </si>
  <si>
    <t>en EN 17</t>
  </si>
  <si>
    <t>FB 16</t>
  </si>
  <si>
    <t>MZ 16</t>
  </si>
  <si>
    <t>AB 16</t>
  </si>
  <si>
    <t>MY 16</t>
  </si>
  <si>
    <t>JN 16</t>
  </si>
  <si>
    <t>JL 16</t>
  </si>
  <si>
    <t>AG 16</t>
  </si>
  <si>
    <t>SP 16</t>
  </si>
  <si>
    <t>OC 16</t>
  </si>
  <si>
    <t>NV 16</t>
  </si>
  <si>
    <t>Media ultimos 12 meses = 1.020,2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</si>
</sst>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_-* #,##0.00\ _P_t_s_-;\-* #,##0.00\ _P_t_s_-;_-* &quot;-&quot;??\ _P_t_s_-;_-@_-"/>
    <numFmt numFmtId="166" formatCode="_-* #,##0\ _P_t_s_-;\-* #,##0\ _P_t_s_-;_-* &quot;-&quot;\ _P_t_s_-;_-@_-"/>
    <numFmt numFmtId="167" formatCode="_-* #,##0.00\ &quot;Pts&quot;_-;\-* #,##0.00\ &quot;Pts&quot;_-;_-* &quot;-&quot;??\ &quot;Pts&quot;_-;_-@_-"/>
    <numFmt numFmtId="168" formatCode="_-* #,##0\ &quot;Pts&quot;_-;\-* #,##0\ &quot;Pts&quot;_-;_-* &quot;-&quot;\ &quot;Pts&quot;_-;_-@_-"/>
    <numFmt numFmtId="169" formatCode="0.0"/>
    <numFmt numFmtId="170" formatCode="0.000"/>
    <numFmt numFmtId="171" formatCode="#,##0.0;[Red]#,##0.0"/>
    <numFmt numFmtId="172" formatCode="#,##0.00_ ;\-#,##0.00\ "/>
    <numFmt numFmtId="173" formatCode="_-* #,##0.00\ \€_-;\-* #,##0.00\ \€_-;_-* &quot;-&quot;??\ \€_-;_-@_-"/>
  </numFmts>
  <fonts count="27">
    <font>
      <sz val="10"/>
      <name val="Arial"/>
      <family val="0"/>
    </font>
    <font>
      <b/>
      <sz val="28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.45"/>
      <color indexed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0" applyNumberFormat="0" applyBorder="0" applyAlignment="0" applyProtection="0"/>
    <xf numFmtId="0" fontId="13" fillId="11" borderId="1" applyNumberFormat="0" applyAlignment="0" applyProtection="0"/>
    <xf numFmtId="0" fontId="14" fillId="12" borderId="2" applyNumberFormat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8" fillId="7" borderId="1" applyNumberFormat="0" applyAlignment="0" applyProtection="0"/>
    <xf numFmtId="44" fontId="0" fillId="0" borderId="0" applyFont="0" applyFill="0" applyBorder="0" applyAlignment="0" applyProtection="0"/>
    <xf numFmtId="0" fontId="19" fillId="1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7" borderId="0" applyNumberFormat="0" applyBorder="0" applyAlignment="0" applyProtection="0"/>
    <xf numFmtId="0" fontId="0" fillId="4" borderId="5" applyNumberFormat="0" applyFont="0" applyAlignment="0" applyProtection="0"/>
    <xf numFmtId="9" fontId="0" fillId="0" borderId="0" applyFont="0" applyFill="0" applyBorder="0" applyAlignment="0" applyProtection="0"/>
    <xf numFmtId="0" fontId="21" fillId="11" borderId="6" applyNumberFormat="0" applyAlignment="0" applyProtection="0"/>
    <xf numFmtId="0" fontId="1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0" fontId="17" fillId="0" borderId="8" applyNumberFormat="0" applyFill="0" applyAlignment="0" applyProtection="0"/>
    <xf numFmtId="0" fontId="25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10" xfId="0" applyFont="1" applyBorder="1" applyAlignment="1">
      <alignment horizontal="centerContinuous"/>
    </xf>
    <xf numFmtId="0" fontId="2" fillId="0" borderId="11" xfId="0" applyFont="1" applyBorder="1" applyAlignment="1">
      <alignment horizontal="centerContinuous"/>
    </xf>
    <xf numFmtId="49" fontId="3" fillId="0" borderId="12" xfId="0" applyNumberFormat="1" applyFont="1" applyBorder="1" applyAlignment="1">
      <alignment horizontal="centerContinuous"/>
    </xf>
    <xf numFmtId="49" fontId="4" fillId="0" borderId="10" xfId="0" applyNumberFormat="1" applyFont="1" applyFill="1" applyBorder="1" applyAlignment="1">
      <alignment horizontal="centerContinuous"/>
    </xf>
    <xf numFmtId="49" fontId="4" fillId="0" borderId="13" xfId="0" applyNumberFormat="1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49" fontId="4" fillId="0" borderId="11" xfId="0" applyNumberFormat="1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Continuous"/>
    </xf>
    <xf numFmtId="0" fontId="5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2" fontId="5" fillId="0" borderId="19" xfId="0" applyNumberFormat="1" applyFont="1" applyFill="1" applyBorder="1" applyAlignment="1">
      <alignment horizontal="center"/>
    </xf>
    <xf numFmtId="10" fontId="5" fillId="0" borderId="20" xfId="0" applyNumberFormat="1" applyFont="1" applyFill="1" applyBorder="1" applyAlignment="1">
      <alignment/>
    </xf>
    <xf numFmtId="10" fontId="4" fillId="0" borderId="21" xfId="0" applyNumberFormat="1" applyFont="1" applyFill="1" applyBorder="1" applyAlignment="1">
      <alignment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49" fontId="5" fillId="0" borderId="21" xfId="0" applyNumberFormat="1" applyFont="1" applyFill="1" applyBorder="1" applyAlignment="1">
      <alignment/>
    </xf>
    <xf numFmtId="49" fontId="5" fillId="0" borderId="24" xfId="0" applyNumberFormat="1" applyFont="1" applyFill="1" applyBorder="1" applyAlignment="1">
      <alignment/>
    </xf>
    <xf numFmtId="10" fontId="5" fillId="0" borderId="25" xfId="0" applyNumberFormat="1" applyFont="1" applyFill="1" applyBorder="1" applyAlignment="1">
      <alignment/>
    </xf>
    <xf numFmtId="10" fontId="5" fillId="0" borderId="26" xfId="0" applyNumberFormat="1" applyFont="1" applyFill="1" applyBorder="1" applyAlignment="1">
      <alignment/>
    </xf>
    <xf numFmtId="10" fontId="4" fillId="0" borderId="27" xfId="0" applyNumberFormat="1" applyFont="1" applyFill="1" applyBorder="1" applyAlignment="1">
      <alignment/>
    </xf>
    <xf numFmtId="10" fontId="4" fillId="0" borderId="24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0" fontId="0" fillId="16" borderId="0" xfId="0" applyFill="1" applyAlignment="1">
      <alignment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8" xfId="0" applyBorder="1" applyAlignment="1">
      <alignment horizontal="center"/>
    </xf>
    <xf numFmtId="3" fontId="0" fillId="0" borderId="0" xfId="0" applyNumberFormat="1" applyAlignment="1">
      <alignment/>
    </xf>
    <xf numFmtId="0" fontId="0" fillId="18" borderId="28" xfId="0" applyFill="1" applyBorder="1" applyAlignment="1">
      <alignment/>
    </xf>
    <xf numFmtId="0" fontId="0" fillId="18" borderId="0" xfId="0" applyFill="1" applyAlignment="1">
      <alignment/>
    </xf>
    <xf numFmtId="49" fontId="5" fillId="0" borderId="29" xfId="0" applyNumberFormat="1" applyFont="1" applyFill="1" applyBorder="1" applyAlignment="1">
      <alignment/>
    </xf>
    <xf numFmtId="0" fontId="4" fillId="0" borderId="12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center"/>
    </xf>
    <xf numFmtId="0" fontId="4" fillId="0" borderId="30" xfId="0" applyFont="1" applyFill="1" applyBorder="1" applyAlignment="1">
      <alignment horizontal="centerContinuous"/>
    </xf>
    <xf numFmtId="2" fontId="4" fillId="0" borderId="29" xfId="0" applyNumberFormat="1" applyFont="1" applyFill="1" applyBorder="1" applyAlignment="1">
      <alignment horizontal="center"/>
    </xf>
    <xf numFmtId="2" fontId="5" fillId="0" borderId="31" xfId="0" applyNumberFormat="1" applyFont="1" applyFill="1" applyBorder="1" applyAlignment="1">
      <alignment horizontal="center"/>
    </xf>
    <xf numFmtId="2" fontId="5" fillId="0" borderId="32" xfId="0" applyNumberFormat="1" applyFont="1" applyFill="1" applyBorder="1" applyAlignment="1">
      <alignment horizontal="center"/>
    </xf>
    <xf numFmtId="49" fontId="4" fillId="0" borderId="33" xfId="0" applyNumberFormat="1" applyFont="1" applyBorder="1" applyAlignment="1">
      <alignment horizontal="centerContinuous"/>
    </xf>
    <xf numFmtId="164" fontId="4" fillId="0" borderId="13" xfId="0" applyNumberFormat="1" applyFont="1" applyFill="1" applyBorder="1" applyAlignment="1">
      <alignment horizontal="centerContinuous"/>
    </xf>
    <xf numFmtId="164" fontId="5" fillId="0" borderId="15" xfId="0" applyNumberFormat="1" applyFont="1" applyFill="1" applyBorder="1" applyAlignment="1">
      <alignment horizontal="centerContinuous"/>
    </xf>
    <xf numFmtId="164" fontId="5" fillId="0" borderId="16" xfId="0" applyNumberFormat="1" applyFont="1" applyFill="1" applyBorder="1" applyAlignment="1">
      <alignment horizontal="centerContinuous"/>
    </xf>
    <xf numFmtId="0" fontId="4" fillId="0" borderId="12" xfId="0" applyNumberFormat="1" applyFont="1" applyFill="1" applyBorder="1" applyAlignment="1" quotePrefix="1">
      <alignment horizontal="centerContinuous"/>
    </xf>
    <xf numFmtId="2" fontId="4" fillId="0" borderId="19" xfId="0" applyNumberFormat="1" applyFont="1" applyFill="1" applyBorder="1" applyAlignment="1">
      <alignment horizontal="center"/>
    </xf>
    <xf numFmtId="3" fontId="5" fillId="0" borderId="19" xfId="0" applyNumberFormat="1" applyFont="1" applyFill="1" applyBorder="1" applyAlignment="1">
      <alignment horizontal="center"/>
    </xf>
    <xf numFmtId="10" fontId="5" fillId="0" borderId="19" xfId="0" applyNumberFormat="1" applyFont="1" applyFill="1" applyBorder="1" applyAlignment="1">
      <alignment horizontal="center"/>
    </xf>
    <xf numFmtId="3" fontId="4" fillId="0" borderId="29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Continuous"/>
    </xf>
    <xf numFmtId="3" fontId="4" fillId="0" borderId="20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/>
    </xf>
    <xf numFmtId="10" fontId="5" fillId="0" borderId="35" xfId="0" applyNumberFormat="1" applyFont="1" applyFill="1" applyBorder="1" applyAlignment="1">
      <alignment/>
    </xf>
    <xf numFmtId="164" fontId="5" fillId="0" borderId="35" xfId="0" applyNumberFormat="1" applyFont="1" applyFill="1" applyBorder="1" applyAlignment="1">
      <alignment/>
    </xf>
    <xf numFmtId="164" fontId="4" fillId="0" borderId="36" xfId="0" applyNumberFormat="1" applyFont="1" applyFill="1" applyBorder="1" applyAlignment="1">
      <alignment/>
    </xf>
    <xf numFmtId="10" fontId="4" fillId="0" borderId="34" xfId="0" applyNumberFormat="1" applyFont="1" applyFill="1" applyBorder="1" applyAlignment="1">
      <alignment/>
    </xf>
    <xf numFmtId="0" fontId="5" fillId="0" borderId="21" xfId="0" applyFont="1" applyBorder="1" applyAlignment="1">
      <alignment horizontal="centerContinuous"/>
    </xf>
    <xf numFmtId="3" fontId="5" fillId="0" borderId="20" xfId="0" applyNumberFormat="1" applyFont="1" applyFill="1" applyBorder="1" applyAlignment="1">
      <alignment/>
    </xf>
    <xf numFmtId="164" fontId="5" fillId="0" borderId="20" xfId="0" applyNumberFormat="1" applyFont="1" applyFill="1" applyBorder="1" applyAlignment="1">
      <alignment/>
    </xf>
    <xf numFmtId="164" fontId="4" fillId="0" borderId="37" xfId="0" applyNumberFormat="1" applyFont="1" applyFill="1" applyBorder="1" applyAlignment="1">
      <alignment/>
    </xf>
    <xf numFmtId="0" fontId="5" fillId="0" borderId="12" xfId="0" applyFont="1" applyBorder="1" applyAlignment="1">
      <alignment horizontal="centerContinuous"/>
    </xf>
    <xf numFmtId="3" fontId="4" fillId="0" borderId="19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10" fontId="5" fillId="0" borderId="19" xfId="0" applyNumberFormat="1" applyFont="1" applyFill="1" applyBorder="1" applyAlignment="1">
      <alignment/>
    </xf>
    <xf numFmtId="164" fontId="5" fillId="0" borderId="19" xfId="0" applyNumberFormat="1" applyFont="1" applyFill="1" applyBorder="1" applyAlignment="1">
      <alignment/>
    </xf>
    <xf numFmtId="164" fontId="4" fillId="0" borderId="38" xfId="0" applyNumberFormat="1" applyFont="1" applyFill="1" applyBorder="1" applyAlignment="1">
      <alignment/>
    </xf>
    <xf numFmtId="10" fontId="4" fillId="0" borderId="29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0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Border="1" applyAlignment="1">
      <alignment/>
    </xf>
    <xf numFmtId="164" fontId="4" fillId="0" borderId="19" xfId="0" applyNumberFormat="1" applyFont="1" applyFill="1" applyBorder="1" applyAlignment="1">
      <alignment horizontal="center"/>
    </xf>
    <xf numFmtId="0" fontId="6" fillId="0" borderId="0" xfId="0" applyNumberFormat="1" applyFont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28" xfId="0" applyFont="1" applyBorder="1" applyAlignment="1">
      <alignment horizontal="center"/>
    </xf>
    <xf numFmtId="164" fontId="0" fillId="0" borderId="0" xfId="0" applyNumberFormat="1" applyAlignment="1">
      <alignment/>
    </xf>
    <xf numFmtId="0" fontId="0" fillId="0" borderId="28" xfId="0" applyFont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0" fontId="5" fillId="0" borderId="39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5" fillId="0" borderId="40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41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Continuous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44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25"/>
          <c:y val="0.01875"/>
          <c:w val="0.97625"/>
          <c:h val="0.90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'TRAFICO(Grafico)60p'!$N$5</c:f>
              <c:strCache>
                <c:ptCount val="1"/>
                <c:pt idx="0">
                  <c:v>Trafico Mes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'TRAFICO(Grafico)60p'!$O$5:$Z$5</c:f>
              <c:numCache/>
            </c:numRef>
          </c:val>
        </c:ser>
        <c:axId val="58580002"/>
        <c:axId val="57457971"/>
      </c:barChart>
      <c:lineChart>
        <c:grouping val="standard"/>
        <c:varyColors val="0"/>
        <c:ser>
          <c:idx val="0"/>
          <c:order val="1"/>
          <c:tx>
            <c:strRef>
              <c:f>'TRAFICO(Grafico)60p'!$N$6</c:f>
              <c:strCache>
                <c:ptCount val="1"/>
                <c:pt idx="0">
                  <c:v>Media últimos 12 meses =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'TRAFICO(Grafico)60p'!$O$4:$Z$4</c:f>
              <c:strCache/>
            </c:strRef>
          </c:cat>
          <c:val>
            <c:numRef>
              <c:f>'TRAFICO(Grafico)60p'!$O$6:$Z$6</c:f>
              <c:numCache/>
            </c:numRef>
          </c:val>
          <c:smooth val="0"/>
        </c:ser>
        <c:axId val="47359692"/>
        <c:axId val="23584045"/>
      </c:lineChart>
      <c:catAx>
        <c:axId val="5858000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7457971"/>
        <c:crossesAt val="0"/>
        <c:auto val="0"/>
        <c:lblOffset val="100"/>
        <c:tickLblSkip val="1"/>
        <c:noMultiLvlLbl val="0"/>
      </c:catAx>
      <c:valAx>
        <c:axId val="57457971"/>
        <c:scaling>
          <c:orientation val="minMax"/>
          <c:max val="32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8580002"/>
        <c:crossesAt val="1"/>
        <c:crossBetween val="between"/>
        <c:dispUnits/>
        <c:majorUnit val="400000"/>
        <c:minorUnit val="80000"/>
      </c:valAx>
      <c:catAx>
        <c:axId val="47359692"/>
        <c:scaling>
          <c:orientation val="minMax"/>
        </c:scaling>
        <c:axPos val="b"/>
        <c:delete val="1"/>
        <c:majorTickMark val="out"/>
        <c:minorTickMark val="none"/>
        <c:tickLblPos val="nextTo"/>
        <c:crossAx val="23584045"/>
        <c:crosses val="autoZero"/>
        <c:auto val="0"/>
        <c:lblOffset val="100"/>
        <c:tickLblSkip val="1"/>
        <c:noMultiLvlLbl val="0"/>
      </c:catAx>
      <c:valAx>
        <c:axId val="23584045"/>
        <c:scaling>
          <c:orientation val="minMax"/>
        </c:scaling>
        <c:axPos val="l"/>
        <c:delete val="1"/>
        <c:majorTickMark val="out"/>
        <c:minorTickMark val="none"/>
        <c:tickLblPos val="nextTo"/>
        <c:crossAx val="4735969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5825"/>
          <c:y val="0.94525"/>
          <c:w val="0.361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1975"/>
          <c:w val="0.949"/>
          <c:h val="0.90475"/>
        </c:manualLayout>
      </c:layout>
      <c:lineChart>
        <c:grouping val="standard"/>
        <c:varyColors val="0"/>
        <c:ser>
          <c:idx val="0"/>
          <c:order val="0"/>
          <c:tx>
            <c:strRef>
              <c:f>'TRAFICO(Grafico)60p'!$N$9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Lbls>
            <c:numFmt formatCode="General" sourceLinked="1"/>
            <c:txPr>
              <a:bodyPr vert="horz" rot="-24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'TRAFICO(Grafico)60p'!$O$8:$Z$8</c:f>
              <c:strCache/>
            </c:strRef>
          </c:cat>
          <c:val>
            <c:numRef>
              <c:f>'TRAFICO(Grafico)60p'!$O$9:$Z$9</c:f>
              <c:numCache/>
            </c:numRef>
          </c:val>
          <c:smooth val="0"/>
        </c:ser>
        <c:marker val="1"/>
        <c:axId val="10929814"/>
        <c:axId val="31259463"/>
      </c:lineChart>
      <c:catAx>
        <c:axId val="1092981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259463"/>
        <c:crossesAt val="2600000"/>
        <c:auto val="1"/>
        <c:lblOffset val="100"/>
        <c:tickLblSkip val="1"/>
        <c:noMultiLvlLbl val="0"/>
      </c:catAx>
      <c:valAx>
        <c:axId val="31259463"/>
        <c:scaling>
          <c:orientation val="minMax"/>
          <c:max val="2250000"/>
          <c:min val="21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vehiculos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29814"/>
        <c:crossesAt val="1"/>
        <c:crossBetween val="between"/>
        <c:dispUnits/>
        <c:majorUnit val="50000"/>
        <c:minorUnit val="2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75"/>
          <c:y val="0.93475"/>
          <c:w val="0.495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2"/>
          <c:w val="0.94975"/>
          <c:h val="0.9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'ACCIDENTES(Graficos)'!$N$5</c:f>
              <c:strCache>
                <c:ptCount val="1"/>
                <c:pt idx="0">
                  <c:v>Accidentes Mes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276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'ACCIDENTES(Graficos)'!$O$5:$Z$5</c:f>
              <c:numCache/>
            </c:numRef>
          </c:val>
        </c:ser>
        <c:axId val="12899712"/>
        <c:axId val="48988545"/>
      </c:barChart>
      <c:lineChart>
        <c:grouping val="standard"/>
        <c:varyColors val="0"/>
        <c:ser>
          <c:idx val="0"/>
          <c:order val="1"/>
          <c:tx>
            <c:strRef>
              <c:f>'ACCIDENTES(Graficos)'!$N$6</c:f>
              <c:strCache>
                <c:ptCount val="1"/>
                <c:pt idx="0">
                  <c:v>Media ultimos 12 meses = 1.020,2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12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numFmt formatCode="General" sourceLinked="1"/>
            <c:txPr>
              <a:bodyPr vert="horz" rot="12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'ACCIDENTES(Graficos)'!$O$4:$Z$4</c:f>
              <c:strCache/>
            </c:strRef>
          </c:cat>
          <c:val>
            <c:numRef>
              <c:f>'ACCIDENTES(Graficos)'!$O$6:$Z$6</c:f>
              <c:numCache/>
            </c:numRef>
          </c:val>
          <c:smooth val="0"/>
        </c:ser>
        <c:axId val="38243722"/>
        <c:axId val="8649179"/>
      </c:lineChart>
      <c:catAx>
        <c:axId val="1289971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8988545"/>
        <c:crossesAt val="0"/>
        <c:auto val="0"/>
        <c:lblOffset val="100"/>
        <c:tickLblSkip val="1"/>
        <c:noMultiLvlLbl val="0"/>
      </c:catAx>
      <c:valAx>
        <c:axId val="48988545"/>
        <c:scaling>
          <c:orientation val="minMax"/>
          <c:max val="2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 de accidentes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2899712"/>
        <c:crossesAt val="1"/>
        <c:crossBetween val="between"/>
        <c:dispUnits/>
        <c:majorUnit val="300"/>
        <c:minorUnit val="60"/>
      </c:valAx>
      <c:catAx>
        <c:axId val="38243722"/>
        <c:scaling>
          <c:orientation val="minMax"/>
        </c:scaling>
        <c:axPos val="b"/>
        <c:delete val="1"/>
        <c:majorTickMark val="out"/>
        <c:minorTickMark val="none"/>
        <c:tickLblPos val="nextTo"/>
        <c:crossAx val="8649179"/>
        <c:crosses val="autoZero"/>
        <c:auto val="0"/>
        <c:lblOffset val="100"/>
        <c:tickLblSkip val="1"/>
        <c:noMultiLvlLbl val="0"/>
      </c:catAx>
      <c:valAx>
        <c:axId val="8649179"/>
        <c:scaling>
          <c:orientation val="minMax"/>
        </c:scaling>
        <c:axPos val="l"/>
        <c:delete val="1"/>
        <c:majorTickMark val="out"/>
        <c:minorTickMark val="none"/>
        <c:tickLblPos val="nextTo"/>
        <c:crossAx val="38243722"/>
        <c:crossesAt val="1"/>
        <c:crossBetween val="between"/>
        <c:dispUnits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1"/>
          <c:y val="0.945"/>
          <c:w val="0.39625"/>
          <c:h val="0.04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.0205"/>
          <c:w val="0.94975"/>
          <c:h val="0.90325"/>
        </c:manualLayout>
      </c:layout>
      <c:lineChart>
        <c:grouping val="standard"/>
        <c:varyColors val="0"/>
        <c:ser>
          <c:idx val="0"/>
          <c:order val="0"/>
          <c:tx>
            <c:strRef>
              <c:f>'ACCIDENTES(Graficos)'!$N$9</c:f>
              <c:strCache>
                <c:ptCount val="1"/>
                <c:pt idx="0">
                  <c:v>Promedio Interanual = (Media últimos 12 meses en cada Mes)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'ACCIDENTES(Graficos)'!$O$8:$Z$8</c:f>
              <c:strCache/>
            </c:strRef>
          </c:cat>
          <c:val>
            <c:numRef>
              <c:f>'ACCIDENTES(Graficos)'!$O$9:$Z$9</c:f>
              <c:numCache/>
            </c:numRef>
          </c:val>
          <c:smooth val="0"/>
        </c:ser>
        <c:marker val="1"/>
        <c:axId val="10733748"/>
        <c:axId val="29494869"/>
      </c:lineChart>
      <c:catAx>
        <c:axId val="10733748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94869"/>
        <c:crossesAt val="1600"/>
        <c:auto val="1"/>
        <c:lblOffset val="100"/>
        <c:tickLblSkip val="1"/>
        <c:noMultiLvlLbl val="0"/>
      </c:catAx>
      <c:valAx>
        <c:axId val="29494869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accidentes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733748"/>
        <c:crossesAt val="1"/>
        <c:crossBetween val="between"/>
        <c:dispUnits/>
        <c:majorUnit val="20"/>
        <c:minorUnit val="4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9"/>
          <c:y val="0.9505"/>
          <c:w val="0.497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152400</xdr:rowOff>
    </xdr:from>
    <xdr:to>
      <xdr:col>12</xdr:col>
      <xdr:colOff>0</xdr:colOff>
      <xdr:row>33</xdr:row>
      <xdr:rowOff>0</xdr:rowOff>
    </xdr:to>
    <xdr:graphicFrame>
      <xdr:nvGraphicFramePr>
        <xdr:cNvPr id="1" name="Gráfico 1"/>
        <xdr:cNvGraphicFramePr/>
      </xdr:nvGraphicFramePr>
      <xdr:xfrm>
        <a:off x="295275" y="542925"/>
        <a:ext cx="8382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39</xdr:row>
      <xdr:rowOff>0</xdr:rowOff>
    </xdr:from>
    <xdr:to>
      <xdr:col>12</xdr:col>
      <xdr:colOff>9525</xdr:colOff>
      <xdr:row>69</xdr:row>
      <xdr:rowOff>0</xdr:rowOff>
    </xdr:to>
    <xdr:graphicFrame>
      <xdr:nvGraphicFramePr>
        <xdr:cNvPr id="2" name="Gráfico 2"/>
        <xdr:cNvGraphicFramePr/>
      </xdr:nvGraphicFramePr>
      <xdr:xfrm>
        <a:off x="314325" y="6448425"/>
        <a:ext cx="8372475" cy="4857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3</xdr:row>
      <xdr:rowOff>0</xdr:rowOff>
    </xdr:from>
    <xdr:to>
      <xdr:col>11</xdr:col>
      <xdr:colOff>733425</xdr:colOff>
      <xdr:row>32</xdr:row>
      <xdr:rowOff>142875</xdr:rowOff>
    </xdr:to>
    <xdr:graphicFrame>
      <xdr:nvGraphicFramePr>
        <xdr:cNvPr id="1" name="Gráfico 4"/>
        <xdr:cNvGraphicFramePr/>
      </xdr:nvGraphicFramePr>
      <xdr:xfrm>
        <a:off x="276225" y="571500"/>
        <a:ext cx="8353425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39</xdr:row>
      <xdr:rowOff>0</xdr:rowOff>
    </xdr:from>
    <xdr:to>
      <xdr:col>11</xdr:col>
      <xdr:colOff>742950</xdr:colOff>
      <xdr:row>69</xdr:row>
      <xdr:rowOff>9525</xdr:rowOff>
    </xdr:to>
    <xdr:graphicFrame>
      <xdr:nvGraphicFramePr>
        <xdr:cNvPr id="2" name="Gráfico 5"/>
        <xdr:cNvGraphicFramePr/>
      </xdr:nvGraphicFramePr>
      <xdr:xfrm>
        <a:off x="276225" y="6486525"/>
        <a:ext cx="8362950" cy="4867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4"/>
  <sheetViews>
    <sheetView tabSelected="1" zoomScalePageLayoutView="0" workbookViewId="0" topLeftCell="A1">
      <selection activeCell="A45" sqref="A45"/>
    </sheetView>
  </sheetViews>
  <sheetFormatPr defaultColWidth="11.421875" defaultRowHeight="12.75"/>
  <cols>
    <col min="2" max="2" width="47.28125" style="0" bestFit="1" customWidth="1"/>
  </cols>
  <sheetData>
    <row r="1" ht="13.5" thickBot="1"/>
    <row r="2" ht="35.25">
      <c r="B2" s="1" t="s">
        <v>13</v>
      </c>
    </row>
    <row r="3" ht="33.75">
      <c r="B3" s="2" t="s">
        <v>12</v>
      </c>
    </row>
    <row r="4" ht="21" thickBot="1">
      <c r="B4" s="3" t="s">
        <v>28</v>
      </c>
    </row>
  </sheetData>
  <sheetProtection/>
  <printOptions horizontalCentered="1" verticalCentered="1"/>
  <pageMargins left="0.75" right="0.75" top="1" bottom="1" header="0" footer="0"/>
  <pageSetup fitToHeight="1" fitToWidth="1"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3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38.8515625" style="0" bestFit="1" customWidth="1"/>
    <col min="3" max="5" width="13.7109375" style="0" bestFit="1" customWidth="1"/>
    <col min="6" max="6" width="17.57421875" style="0" bestFit="1" customWidth="1"/>
    <col min="7" max="7" width="17.28125" style="0" bestFit="1" customWidth="1"/>
    <col min="8" max="9" width="13.7109375" style="0" bestFit="1" customWidth="1"/>
    <col min="10" max="10" width="17.28125" style="0" bestFit="1" customWidth="1"/>
  </cols>
  <sheetData>
    <row r="1" ht="13.5" thickBot="1"/>
    <row r="2" spans="2:10" ht="18">
      <c r="B2" s="4" t="s">
        <v>13</v>
      </c>
      <c r="C2" s="6" t="s">
        <v>17</v>
      </c>
      <c r="D2" s="5"/>
      <c r="E2" s="6"/>
      <c r="F2" s="6"/>
      <c r="G2" s="6"/>
      <c r="H2" s="6"/>
      <c r="I2" s="6"/>
      <c r="J2" s="7"/>
    </row>
    <row r="3" spans="2:10" ht="18">
      <c r="B3" s="8" t="s">
        <v>0</v>
      </c>
      <c r="C3" s="16" t="s">
        <v>1</v>
      </c>
      <c r="D3" s="10"/>
      <c r="E3" s="11"/>
      <c r="F3" s="9" t="s">
        <v>14</v>
      </c>
      <c r="G3" s="11"/>
      <c r="H3" s="9" t="s">
        <v>15</v>
      </c>
      <c r="I3" s="17"/>
      <c r="J3" s="12"/>
    </row>
    <row r="4" spans="2:10" ht="18.75" thickBot="1">
      <c r="B4" s="88" t="s">
        <v>29</v>
      </c>
      <c r="C4" s="38" t="s">
        <v>31</v>
      </c>
      <c r="D4" s="39" t="s">
        <v>32</v>
      </c>
      <c r="E4" s="13" t="s">
        <v>33</v>
      </c>
      <c r="F4" s="13" t="s">
        <v>34</v>
      </c>
      <c r="G4" s="13" t="s">
        <v>35</v>
      </c>
      <c r="H4" s="40" t="s">
        <v>36</v>
      </c>
      <c r="I4" s="38" t="s">
        <v>37</v>
      </c>
      <c r="J4" s="38" t="s">
        <v>30</v>
      </c>
    </row>
    <row r="5" spans="2:10" ht="18">
      <c r="B5" s="18" t="s">
        <v>2</v>
      </c>
      <c r="C5" s="79">
        <v>126074</v>
      </c>
      <c r="D5" s="80">
        <v>117641</v>
      </c>
      <c r="E5" s="58">
        <v>131638</v>
      </c>
      <c r="F5" s="14">
        <v>0.0716841917358744</v>
      </c>
      <c r="G5" s="14">
        <v>-0.042267430377246694</v>
      </c>
      <c r="H5" s="81">
        <v>133408.9166666666</v>
      </c>
      <c r="I5" s="79">
        <v>132945.24999999994</v>
      </c>
      <c r="J5" s="15">
        <v>-0.00347552980903943</v>
      </c>
    </row>
    <row r="6" spans="2:10" ht="18">
      <c r="B6" s="18" t="s">
        <v>6</v>
      </c>
      <c r="C6" s="79">
        <v>270450</v>
      </c>
      <c r="D6" s="80">
        <v>285979</v>
      </c>
      <c r="E6" s="58">
        <v>275749</v>
      </c>
      <c r="F6" s="14">
        <v>-0.05430118994751363</v>
      </c>
      <c r="G6" s="14">
        <v>-0.01921675146600713</v>
      </c>
      <c r="H6" s="81">
        <v>277182.8333333333</v>
      </c>
      <c r="I6" s="79">
        <v>276741.25</v>
      </c>
      <c r="J6" s="15">
        <v>-0.001593112127554727</v>
      </c>
    </row>
    <row r="7" spans="2:10" ht="18">
      <c r="B7" s="18" t="s">
        <v>3</v>
      </c>
      <c r="C7" s="79">
        <v>394787</v>
      </c>
      <c r="D7" s="80">
        <v>403550</v>
      </c>
      <c r="E7" s="58">
        <v>414852</v>
      </c>
      <c r="F7" s="14">
        <v>-0.02171478131582208</v>
      </c>
      <c r="G7" s="14">
        <v>-0.04836664641848177</v>
      </c>
      <c r="H7" s="81">
        <v>414752.1666666666</v>
      </c>
      <c r="I7" s="79">
        <v>413080.0833333333</v>
      </c>
      <c r="J7" s="15">
        <v>-0.004031524046689683</v>
      </c>
    </row>
    <row r="8" spans="2:10" ht="18">
      <c r="B8" s="18" t="s">
        <v>7</v>
      </c>
      <c r="C8" s="79">
        <v>240076</v>
      </c>
      <c r="D8" s="80">
        <v>248770</v>
      </c>
      <c r="E8" s="58">
        <v>243193</v>
      </c>
      <c r="F8" s="14">
        <v>-0.03494794388390883</v>
      </c>
      <c r="G8" s="14">
        <v>-0.01281698075191309</v>
      </c>
      <c r="H8" s="81">
        <v>242925.66666666674</v>
      </c>
      <c r="I8" s="79">
        <v>242665.91666666674</v>
      </c>
      <c r="J8" s="15">
        <v>-0.0010692571252934708</v>
      </c>
    </row>
    <row r="9" spans="2:10" ht="18">
      <c r="B9" s="18" t="s">
        <v>8</v>
      </c>
      <c r="C9" s="79">
        <v>468957</v>
      </c>
      <c r="D9" s="80">
        <v>487281</v>
      </c>
      <c r="E9" s="58">
        <v>477251</v>
      </c>
      <c r="F9" s="14">
        <v>-0.03760458544453816</v>
      </c>
      <c r="G9" s="14">
        <v>-0.017378695906346976</v>
      </c>
      <c r="H9" s="81">
        <v>475211.4166666669</v>
      </c>
      <c r="I9" s="79">
        <v>474520.25000000023</v>
      </c>
      <c r="J9" s="15">
        <v>-0.0014544403657530374</v>
      </c>
    </row>
    <row r="10" spans="2:10" ht="18">
      <c r="B10" s="18" t="s">
        <v>4</v>
      </c>
      <c r="C10" s="79">
        <v>200626</v>
      </c>
      <c r="D10" s="80">
        <v>204473</v>
      </c>
      <c r="E10" s="58">
        <v>202472</v>
      </c>
      <c r="F10" s="14">
        <v>-0.018814219970362835</v>
      </c>
      <c r="G10" s="14">
        <v>-0.00911731004780908</v>
      </c>
      <c r="H10" s="81">
        <v>205224.50000000003</v>
      </c>
      <c r="I10" s="79">
        <v>205070.6666666667</v>
      </c>
      <c r="J10" s="15">
        <v>-0.0007495856164022474</v>
      </c>
    </row>
    <row r="11" spans="2:10" ht="18">
      <c r="B11" s="18" t="s">
        <v>10</v>
      </c>
      <c r="C11" s="79">
        <v>385826</v>
      </c>
      <c r="D11" s="80">
        <v>398246</v>
      </c>
      <c r="E11" s="58">
        <v>391856</v>
      </c>
      <c r="F11" s="14">
        <v>-0.031186753915921316</v>
      </c>
      <c r="G11" s="14">
        <v>-0.015388305908292842</v>
      </c>
      <c r="H11" s="81">
        <v>391104.58333333355</v>
      </c>
      <c r="I11" s="79">
        <v>390602.08333333355</v>
      </c>
      <c r="J11" s="15">
        <v>-0.0012848225804905117</v>
      </c>
    </row>
    <row r="12" spans="2:10" s="24" customFormat="1" ht="18.75" thickBot="1">
      <c r="B12" s="34" t="s">
        <v>11</v>
      </c>
      <c r="C12" s="79">
        <v>28271</v>
      </c>
      <c r="D12" s="80">
        <v>29197</v>
      </c>
      <c r="E12" s="58">
        <v>28294</v>
      </c>
      <c r="F12" s="82">
        <v>-0.03171558721786485</v>
      </c>
      <c r="G12" s="21">
        <v>-0.000812893192903089</v>
      </c>
      <c r="H12" s="81">
        <v>28219.24999999996</v>
      </c>
      <c r="I12" s="83">
        <v>28217.333333333292</v>
      </c>
      <c r="J12" s="22">
        <v>-6.792053887569237E-05</v>
      </c>
    </row>
    <row r="13" spans="2:10" ht="18.75" thickBot="1">
      <c r="B13" s="19" t="s">
        <v>5</v>
      </c>
      <c r="C13" s="84">
        <v>2115067</v>
      </c>
      <c r="D13" s="85">
        <v>2175137</v>
      </c>
      <c r="E13" s="86">
        <v>2165305</v>
      </c>
      <c r="F13" s="20">
        <v>-0.027616651273000274</v>
      </c>
      <c r="G13" s="20">
        <v>-0.023201350387127912</v>
      </c>
      <c r="H13" s="87">
        <v>2168029.3333333326</v>
      </c>
      <c r="I13" s="84">
        <v>2163842.8333333326</v>
      </c>
      <c r="J13" s="23">
        <v>-0.0019310163085124316</v>
      </c>
    </row>
  </sheetData>
  <sheetProtection/>
  <printOptions horizontalCentered="1" verticalCentered="1"/>
  <pageMargins left="0.7480314960629921" right="0.7480314960629921" top="1.968503937007874" bottom="0.984251968503937" header="1.1811023622047245" footer="0"/>
  <pageSetup fitToHeight="1" fitToWidth="1" horizontalDpi="360" verticalDpi="360" orientation="landscape" paperSize="9" scale="83" r:id="rId1"/>
  <headerFooter alignWithMargins="0">
    <oddHeader>&amp;C&amp;"Arial,Negrita"&amp;14DATOS BÁSICOS de &amp;18TRÁFICO             Madrid  ENERO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C122" sqref="C122"/>
    </sheetView>
  </sheetViews>
  <sheetFormatPr defaultColWidth="11.421875" defaultRowHeight="12.75"/>
  <cols>
    <col min="1" max="1" width="4.421875" style="0" customWidth="1"/>
    <col min="13" max="13" width="4.140625" style="0" customWidth="1"/>
    <col min="14" max="14" width="53.57421875" style="0" bestFit="1" customWidth="1"/>
  </cols>
  <sheetData>
    <row r="1" ht="13.5" thickBot="1"/>
    <row r="2" spans="2:27" ht="17.25" thickBot="1">
      <c r="B2" s="89" t="str">
        <f>"DISTRIBUCIÓN MENSUAL del TRAFICO (Suma de 60 Permanentes)        Madrid "&amp;'TRAFICO(Cuadro)60p)'!B4</f>
        <v>DISTRIBUCIÓN MENSUAL del TRAFICO (Suma de 60 Permanentes)        Madrid ENERO 2017</v>
      </c>
      <c r="C2" s="90"/>
      <c r="D2" s="90"/>
      <c r="E2" s="90"/>
      <c r="F2" s="90"/>
      <c r="G2" s="90"/>
      <c r="H2" s="90"/>
      <c r="I2" s="90"/>
      <c r="J2" s="90"/>
      <c r="K2" s="90"/>
      <c r="L2" s="91"/>
      <c r="N2" s="32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</row>
    <row r="3" spans="14:38" ht="12.75">
      <c r="N3" s="36" t="str">
        <f>'TRAFICO(Cuadro)60p)'!B4</f>
        <v>ENERO 2017</v>
      </c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4:38" ht="12.75">
      <c r="N4" s="29"/>
      <c r="O4" s="28" t="s">
        <v>38</v>
      </c>
      <c r="P4" s="28" t="s">
        <v>39</v>
      </c>
      <c r="Q4" s="28" t="s">
        <v>40</v>
      </c>
      <c r="R4" s="28" t="s">
        <v>41</v>
      </c>
      <c r="S4" s="28" t="s">
        <v>42</v>
      </c>
      <c r="T4" s="28" t="s">
        <v>43</v>
      </c>
      <c r="U4" s="28" t="s">
        <v>44</v>
      </c>
      <c r="V4" s="28" t="s">
        <v>45</v>
      </c>
      <c r="W4" s="28" t="s">
        <v>46</v>
      </c>
      <c r="X4" s="28" t="s">
        <v>47</v>
      </c>
      <c r="Y4" s="28" t="s">
        <v>32</v>
      </c>
      <c r="Z4" s="28" t="s">
        <v>31</v>
      </c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</row>
    <row r="5" spans="14:26" ht="12.75">
      <c r="N5" s="25" t="s">
        <v>9</v>
      </c>
      <c r="O5" s="26">
        <v>2165305</v>
      </c>
      <c r="P5" s="26">
        <v>2214596</v>
      </c>
      <c r="Q5" s="26">
        <v>2176946</v>
      </c>
      <c r="R5" s="26">
        <v>2266398</v>
      </c>
      <c r="S5" s="26">
        <v>2284640</v>
      </c>
      <c r="T5" s="26">
        <v>2283203</v>
      </c>
      <c r="U5" s="26">
        <v>2134960</v>
      </c>
      <c r="V5" s="26">
        <v>1587887</v>
      </c>
      <c r="W5" s="26">
        <v>2219167</v>
      </c>
      <c r="X5" s="26">
        <v>2250691</v>
      </c>
      <c r="Y5" s="26">
        <v>2257422</v>
      </c>
      <c r="Z5" s="26">
        <v>2115067</v>
      </c>
    </row>
    <row r="6" spans="14:26" ht="12.75">
      <c r="N6" s="30" t="s">
        <v>18</v>
      </c>
      <c r="O6" s="31">
        <v>2163842.8333333326</v>
      </c>
      <c r="P6" s="31">
        <v>2163842.8333333326</v>
      </c>
      <c r="Q6" s="31">
        <v>2163842.8333333326</v>
      </c>
      <c r="R6" s="31">
        <v>2163842.8333333326</v>
      </c>
      <c r="S6" s="31">
        <v>2163842.8333333326</v>
      </c>
      <c r="T6" s="31">
        <v>2163842.8333333326</v>
      </c>
      <c r="U6" s="31">
        <v>2163842.8333333326</v>
      </c>
      <c r="V6" s="31">
        <v>2163842.8333333326</v>
      </c>
      <c r="W6" s="31">
        <v>2163842.8333333326</v>
      </c>
      <c r="X6" s="31">
        <v>2163842.8333333326</v>
      </c>
      <c r="Y6" s="31">
        <v>2163842.8333333326</v>
      </c>
      <c r="Z6" s="31">
        <v>2163842.8333333326</v>
      </c>
    </row>
    <row r="8" spans="15:26" ht="12.75">
      <c r="O8" s="28" t="s">
        <v>38</v>
      </c>
      <c r="P8" s="28" t="s">
        <v>39</v>
      </c>
      <c r="Q8" s="28" t="s">
        <v>40</v>
      </c>
      <c r="R8" s="28" t="s">
        <v>41</v>
      </c>
      <c r="S8" s="28" t="s">
        <v>42</v>
      </c>
      <c r="T8" s="28" t="s">
        <v>43</v>
      </c>
      <c r="U8" s="28" t="s">
        <v>44</v>
      </c>
      <c r="V8" s="28" t="s">
        <v>45</v>
      </c>
      <c r="W8" s="28" t="s">
        <v>46</v>
      </c>
      <c r="X8" s="28" t="s">
        <v>47</v>
      </c>
      <c r="Y8" s="28" t="s">
        <v>32</v>
      </c>
      <c r="Z8" s="28" t="s">
        <v>31</v>
      </c>
    </row>
    <row r="9" spans="14:26" ht="12.75">
      <c r="N9" s="25" t="s">
        <v>16</v>
      </c>
      <c r="O9" s="31">
        <v>2175069.416666666</v>
      </c>
      <c r="P9" s="31">
        <v>2168750.8333333326</v>
      </c>
      <c r="Q9" s="31">
        <v>2168310.416666666</v>
      </c>
      <c r="R9" s="31">
        <v>2166912.0833333326</v>
      </c>
      <c r="S9" s="31">
        <v>2166612.916666666</v>
      </c>
      <c r="T9" s="31">
        <v>2167197.0833333326</v>
      </c>
      <c r="U9" s="31">
        <v>2170455.166666666</v>
      </c>
      <c r="V9" s="31">
        <v>2170593.3333333326</v>
      </c>
      <c r="W9" s="31">
        <v>2168951.5833333326</v>
      </c>
      <c r="X9" s="31">
        <v>2169155.166666666</v>
      </c>
      <c r="Y9" s="31">
        <v>2168029.3333333326</v>
      </c>
      <c r="Z9" s="31">
        <v>2163842.8333333326</v>
      </c>
    </row>
    <row r="10" ht="12.75">
      <c r="N10" s="29"/>
    </row>
    <row r="11" spans="14:27" ht="12.75">
      <c r="N11" s="32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</row>
    <row r="37" ht="13.5" thickBot="1"/>
    <row r="38" spans="2:12" ht="17.25" thickBot="1">
      <c r="B38" s="89" t="str">
        <f>"EVOLUCIÓN del PROMEDIO INTERANUAL de TRAFICO (Suma de 60 Perm.)   Madrid  "&amp;'TRAFICO(Cuadro)60p)'!B4</f>
        <v>EVOLUCIÓN del PROMEDIO INTERANUAL de TRAFICO (Suma de 60 Perm.)   Madrid  ENERO 2017</v>
      </c>
      <c r="C38" s="90"/>
      <c r="D38" s="90"/>
      <c r="E38" s="90"/>
      <c r="F38" s="90"/>
      <c r="G38" s="90"/>
      <c r="H38" s="90"/>
      <c r="I38" s="90"/>
      <c r="J38" s="90"/>
      <c r="K38" s="90"/>
      <c r="L38" s="91"/>
    </row>
  </sheetData>
  <sheetProtection/>
  <mergeCells count="2">
    <mergeCell ref="B2:L2"/>
    <mergeCell ref="B38:L38"/>
  </mergeCells>
  <printOptions horizontalCentered="1" verticalCentered="1"/>
  <pageMargins left="0.75" right="0.75" top="1.1811023622047245" bottom="1" header="0" footer="0"/>
  <pageSetup fitToHeight="1" fitToWidth="1"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9"/>
  <sheetViews>
    <sheetView zoomScale="75" zoomScaleNormal="75" zoomScalePageLayoutView="0" workbookViewId="0" topLeftCell="A1">
      <selection activeCell="A1" sqref="A1"/>
    </sheetView>
  </sheetViews>
  <sheetFormatPr defaultColWidth="11.421875" defaultRowHeight="12.75"/>
  <cols>
    <col min="2" max="2" width="24.421875" style="0" bestFit="1" customWidth="1"/>
    <col min="3" max="3" width="8.8515625" style="0" bestFit="1" customWidth="1"/>
    <col min="4" max="4" width="9.140625" style="0" bestFit="1" customWidth="1"/>
    <col min="5" max="5" width="8.8515625" style="0" bestFit="1" customWidth="1"/>
    <col min="6" max="6" width="17.57421875" style="0" bestFit="1" customWidth="1"/>
    <col min="7" max="7" width="17.28125" style="0" bestFit="1" customWidth="1"/>
    <col min="8" max="9" width="12.8515625" style="0" bestFit="1" customWidth="1"/>
    <col min="10" max="10" width="17.28125" style="0" bestFit="1" customWidth="1"/>
  </cols>
  <sheetData>
    <row r="1" ht="13.5" thickBot="1"/>
    <row r="2" spans="2:10" ht="18">
      <c r="B2" s="4" t="s">
        <v>13</v>
      </c>
      <c r="C2" s="41" t="s">
        <v>19</v>
      </c>
      <c r="D2" s="5"/>
      <c r="E2" s="6"/>
      <c r="F2" s="6"/>
      <c r="G2" s="6"/>
      <c r="H2" s="42"/>
      <c r="I2" s="42"/>
      <c r="J2" s="7"/>
    </row>
    <row r="3" spans="2:10" ht="18">
      <c r="B3" s="8" t="s">
        <v>0</v>
      </c>
      <c r="C3" s="9" t="s">
        <v>1</v>
      </c>
      <c r="D3" s="10"/>
      <c r="E3" s="11"/>
      <c r="F3" s="9" t="s">
        <v>14</v>
      </c>
      <c r="G3" s="11"/>
      <c r="H3" s="43" t="s">
        <v>15</v>
      </c>
      <c r="I3" s="44"/>
      <c r="J3" s="37"/>
    </row>
    <row r="4" spans="2:10" ht="18.75" thickBot="1">
      <c r="B4" s="45" t="str">
        <f>'TRAFICO(Cuadro)60p)'!B4</f>
        <v>ENERO 2017</v>
      </c>
      <c r="C4" s="46" t="s">
        <v>31</v>
      </c>
      <c r="D4" s="13" t="s">
        <v>32</v>
      </c>
      <c r="E4" s="13" t="s">
        <v>33</v>
      </c>
      <c r="F4" s="47" t="s">
        <v>34</v>
      </c>
      <c r="G4" s="48" t="s">
        <v>35</v>
      </c>
      <c r="H4" s="13" t="s">
        <v>36</v>
      </c>
      <c r="I4" s="46" t="s">
        <v>37</v>
      </c>
      <c r="J4" s="49" t="s">
        <v>30</v>
      </c>
    </row>
    <row r="5" spans="2:10" ht="18">
      <c r="B5" s="50" t="s">
        <v>20</v>
      </c>
      <c r="C5" s="51">
        <v>950</v>
      </c>
      <c r="D5" s="52">
        <v>1079</v>
      </c>
      <c r="E5" s="52">
        <v>1045</v>
      </c>
      <c r="F5" s="53">
        <v>-0.1195551436515292</v>
      </c>
      <c r="G5" s="53">
        <v>-0.09090909090909091</v>
      </c>
      <c r="H5" s="54">
        <v>1028.083333333333</v>
      </c>
      <c r="I5" s="55">
        <v>1020.1666666666664</v>
      </c>
      <c r="J5" s="56">
        <v>-0.007700413390613566</v>
      </c>
    </row>
    <row r="6" spans="2:10" ht="18">
      <c r="B6" s="57" t="s">
        <v>21</v>
      </c>
      <c r="C6" s="51">
        <v>554</v>
      </c>
      <c r="D6" s="58">
        <v>577</v>
      </c>
      <c r="E6" s="58">
        <v>596</v>
      </c>
      <c r="F6" s="14">
        <v>-0.03986135181975736</v>
      </c>
      <c r="G6" s="14">
        <v>-0.07046979865771812</v>
      </c>
      <c r="H6" s="59">
        <v>585.7499999999999</v>
      </c>
      <c r="I6" s="60">
        <v>582.2499999999999</v>
      </c>
      <c r="J6" s="15">
        <v>-0.005975245411865131</v>
      </c>
    </row>
    <row r="7" spans="2:10" ht="18">
      <c r="B7" s="57" t="s">
        <v>22</v>
      </c>
      <c r="C7" s="51">
        <v>116</v>
      </c>
      <c r="D7" s="58">
        <v>148</v>
      </c>
      <c r="E7" s="58">
        <v>127</v>
      </c>
      <c r="F7" s="14">
        <v>-0.21621621621621623</v>
      </c>
      <c r="G7" s="14">
        <v>-0.08661417322834646</v>
      </c>
      <c r="H7" s="59">
        <v>129.58333333333334</v>
      </c>
      <c r="I7" s="60">
        <v>128.66666666666669</v>
      </c>
      <c r="J7" s="15">
        <v>-0.007073954983922756</v>
      </c>
    </row>
    <row r="8" spans="2:10" ht="18">
      <c r="B8" s="57" t="s">
        <v>23</v>
      </c>
      <c r="C8" s="51">
        <v>979</v>
      </c>
      <c r="D8" s="58">
        <v>1041</v>
      </c>
      <c r="E8" s="58">
        <v>1105</v>
      </c>
      <c r="F8" s="14">
        <v>-0.059558117195004805</v>
      </c>
      <c r="G8" s="14">
        <v>-0.11402714932126697</v>
      </c>
      <c r="H8" s="59">
        <v>1057.7499999999998</v>
      </c>
      <c r="I8" s="60">
        <v>1047.2499999999998</v>
      </c>
      <c r="J8" s="15">
        <v>-0.009926731269203501</v>
      </c>
    </row>
    <row r="9" spans="2:10" ht="18.75" thickBot="1">
      <c r="B9" s="61" t="s">
        <v>24</v>
      </c>
      <c r="C9" s="62">
        <v>1</v>
      </c>
      <c r="D9" s="63">
        <v>4</v>
      </c>
      <c r="E9" s="63">
        <v>2</v>
      </c>
      <c r="F9" s="64">
        <v>-0.75</v>
      </c>
      <c r="G9" s="64">
        <v>-0.5</v>
      </c>
      <c r="H9" s="65">
        <v>2.91666666666667</v>
      </c>
      <c r="I9" s="66">
        <v>2.8333333333333366</v>
      </c>
      <c r="J9" s="67">
        <v>-0.028571428571428588</v>
      </c>
    </row>
    <row r="10" spans="2:10" ht="18">
      <c r="B10" s="68"/>
      <c r="C10" s="69"/>
      <c r="D10" s="70"/>
      <c r="E10" s="70"/>
      <c r="F10" s="70"/>
      <c r="G10" s="71"/>
      <c r="H10" s="72"/>
      <c r="I10" s="72"/>
      <c r="J10" s="70"/>
    </row>
    <row r="11" spans="2:10" ht="18.75" thickBot="1">
      <c r="B11" s="68"/>
      <c r="C11" s="69"/>
      <c r="D11" s="70"/>
      <c r="E11" s="70"/>
      <c r="F11" s="70"/>
      <c r="G11" s="71"/>
      <c r="H11" s="72"/>
      <c r="I11" s="72"/>
      <c r="J11" s="70"/>
    </row>
    <row r="12" spans="2:10" ht="18">
      <c r="B12" s="4" t="s">
        <v>25</v>
      </c>
      <c r="C12" s="41" t="s">
        <v>26</v>
      </c>
      <c r="D12" s="5"/>
      <c r="E12" s="6"/>
      <c r="F12" s="6"/>
      <c r="G12" s="6"/>
      <c r="H12" s="42"/>
      <c r="I12" s="42"/>
      <c r="J12" s="7"/>
    </row>
    <row r="13" spans="2:10" ht="18">
      <c r="B13" s="8" t="s">
        <v>0</v>
      </c>
      <c r="C13" s="9" t="s">
        <v>1</v>
      </c>
      <c r="D13" s="10"/>
      <c r="E13" s="11"/>
      <c r="F13" s="9" t="s">
        <v>14</v>
      </c>
      <c r="G13" s="11"/>
      <c r="H13" s="43" t="s">
        <v>15</v>
      </c>
      <c r="I13" s="44"/>
      <c r="J13" s="37"/>
    </row>
    <row r="14" spans="2:10" ht="18.75" thickBot="1">
      <c r="B14" s="35" t="str">
        <f>B4</f>
        <v>ENERO 2017</v>
      </c>
      <c r="C14" s="46" t="str">
        <f aca="true" t="shared" si="0" ref="C14:H14">C4</f>
        <v>EN 17</v>
      </c>
      <c r="D14" s="13" t="str">
        <f t="shared" si="0"/>
        <v>DC 16</v>
      </c>
      <c r="E14" s="13" t="str">
        <f t="shared" si="0"/>
        <v>EN 16</v>
      </c>
      <c r="F14" s="13" t="str">
        <f t="shared" si="0"/>
        <v>EN17 / DC16</v>
      </c>
      <c r="G14" s="13" t="str">
        <f t="shared" si="0"/>
        <v>EN17 / EN16</v>
      </c>
      <c r="H14" s="13" t="str">
        <f t="shared" si="0"/>
        <v>en DC 16</v>
      </c>
      <c r="I14" s="73" t="str">
        <f>I4</f>
        <v>en EN 17</v>
      </c>
      <c r="J14" s="49" t="s">
        <v>30</v>
      </c>
    </row>
    <row r="15" spans="2:10" ht="18">
      <c r="B15" s="50" t="s">
        <v>20</v>
      </c>
      <c r="C15" s="51">
        <v>49</v>
      </c>
      <c r="D15" s="52">
        <v>84</v>
      </c>
      <c r="E15" s="52">
        <v>86</v>
      </c>
      <c r="F15" s="53">
        <v>-0.4166666666666667</v>
      </c>
      <c r="G15" s="53">
        <v>-0.43023255813953487</v>
      </c>
      <c r="H15" s="59">
        <v>76.24999999999996</v>
      </c>
      <c r="I15" s="55">
        <v>73.16666666666663</v>
      </c>
      <c r="J15" s="56">
        <v>-0.04043715846994531</v>
      </c>
    </row>
    <row r="16" spans="2:10" ht="18">
      <c r="B16" s="57" t="s">
        <v>21</v>
      </c>
      <c r="C16" s="51">
        <v>44</v>
      </c>
      <c r="D16" s="58">
        <v>72</v>
      </c>
      <c r="E16" s="58">
        <v>70</v>
      </c>
      <c r="F16" s="14">
        <v>-0.3888888888888889</v>
      </c>
      <c r="G16" s="14">
        <v>-0.37142857142857144</v>
      </c>
      <c r="H16" s="59">
        <v>65.16666666666661</v>
      </c>
      <c r="I16" s="60">
        <v>62.99999999999995</v>
      </c>
      <c r="J16" s="15">
        <v>-0.033248081841432214</v>
      </c>
    </row>
    <row r="17" spans="2:10" ht="18">
      <c r="B17" s="57" t="s">
        <v>22</v>
      </c>
      <c r="C17" s="51">
        <v>1</v>
      </c>
      <c r="D17" s="58">
        <v>0</v>
      </c>
      <c r="E17" s="58">
        <v>0</v>
      </c>
      <c r="F17" s="14" t="e">
        <v>#DIV/0!</v>
      </c>
      <c r="G17" s="14" t="e">
        <v>#DIV/0!</v>
      </c>
      <c r="H17" s="59">
        <v>0.5000000000000002</v>
      </c>
      <c r="I17" s="60">
        <v>0.5833333333333336</v>
      </c>
      <c r="J17" s="15">
        <v>0.16666666666666666</v>
      </c>
    </row>
    <row r="18" spans="2:10" ht="18">
      <c r="B18" s="57" t="s">
        <v>23</v>
      </c>
      <c r="C18" s="51">
        <v>51</v>
      </c>
      <c r="D18" s="58">
        <v>94</v>
      </c>
      <c r="E18" s="58">
        <v>93</v>
      </c>
      <c r="F18" s="14">
        <v>-0.4574468085106383</v>
      </c>
      <c r="G18" s="14">
        <v>-0.45161290322580644</v>
      </c>
      <c r="H18" s="59">
        <v>82.25</v>
      </c>
      <c r="I18" s="60">
        <v>78.75</v>
      </c>
      <c r="J18" s="15">
        <v>-0.0425531914893617</v>
      </c>
    </row>
    <row r="19" spans="2:10" ht="18.75" thickBot="1">
      <c r="B19" s="61" t="s">
        <v>24</v>
      </c>
      <c r="C19" s="62">
        <v>0</v>
      </c>
      <c r="D19" s="63">
        <v>0</v>
      </c>
      <c r="E19" s="63">
        <v>0</v>
      </c>
      <c r="F19" s="64" t="e">
        <v>#DIV/0!</v>
      </c>
      <c r="G19" s="64" t="e">
        <v>#DIV/0!</v>
      </c>
      <c r="H19" s="65">
        <v>0.3333333333333339</v>
      </c>
      <c r="I19" s="66">
        <v>0.3333333333333339</v>
      </c>
      <c r="J19" s="67">
        <v>0</v>
      </c>
    </row>
  </sheetData>
  <sheetProtection/>
  <printOptions horizontalCentered="1" verticalCentered="1"/>
  <pageMargins left="1.1811023622047245" right="0.7480314960629921" top="1.968503937007874" bottom="0.984251968503937" header="1.1811023622047245" footer="0"/>
  <pageSetup fitToHeight="1" fitToWidth="1" horizontalDpi="360" verticalDpi="360" orientation="landscape" paperSize="9" scale="98" r:id="rId1"/>
  <headerFooter alignWithMargins="0">
    <oddHeader>&amp;C&amp;"Arial,Negrita"&amp;14DATOS BÁSICOS de &amp;18ACCIDENTES               Madrid  ENERO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L38"/>
  <sheetViews>
    <sheetView zoomScale="75" zoomScaleNormal="75" zoomScalePageLayoutView="0" workbookViewId="0" topLeftCell="A1">
      <selection activeCell="E120" sqref="E120:E122"/>
    </sheetView>
  </sheetViews>
  <sheetFormatPr defaultColWidth="11.421875" defaultRowHeight="12.75"/>
  <cols>
    <col min="1" max="1" width="4.140625" style="0" customWidth="1"/>
    <col min="13" max="13" width="4.140625" style="0" customWidth="1"/>
    <col min="14" max="14" width="53.57421875" style="0" bestFit="1" customWidth="1"/>
  </cols>
  <sheetData>
    <row r="1" ht="13.5" thickBot="1"/>
    <row r="2" spans="2:26" ht="18.75" thickBot="1">
      <c r="B2" s="92" t="str">
        <f>"DISTRIBUCIÓN MENSUAL del nº de ACCIDENTES            Madrid, "&amp;'ACCIDENTES(Cuadros)'!B4</f>
        <v>DISTRIBUCIÓN MENSUAL del nº de ACCIDENTES            Madrid, ENERO 2017</v>
      </c>
      <c r="C2" s="93"/>
      <c r="D2" s="93"/>
      <c r="E2" s="93"/>
      <c r="F2" s="93"/>
      <c r="G2" s="93"/>
      <c r="H2" s="93"/>
      <c r="I2" s="93"/>
      <c r="J2" s="93"/>
      <c r="K2" s="93"/>
      <c r="L2" s="94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</row>
    <row r="3" spans="14:38" ht="12.75">
      <c r="N3" s="74" t="str">
        <f>'ACCIDENTES(Cuadros)'!B4</f>
        <v>ENERO 2017</v>
      </c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</row>
    <row r="4" spans="15:38" ht="12.75">
      <c r="O4" s="28" t="s">
        <v>38</v>
      </c>
      <c r="P4" s="28" t="s">
        <v>39</v>
      </c>
      <c r="Q4" s="28" t="s">
        <v>40</v>
      </c>
      <c r="R4" s="28" t="s">
        <v>41</v>
      </c>
      <c r="S4" s="28" t="s">
        <v>42</v>
      </c>
      <c r="T4" s="28" t="s">
        <v>43</v>
      </c>
      <c r="U4" s="28" t="s">
        <v>44</v>
      </c>
      <c r="V4" s="28" t="s">
        <v>45</v>
      </c>
      <c r="W4" s="28" t="s">
        <v>46</v>
      </c>
      <c r="X4" s="28" t="s">
        <v>47</v>
      </c>
      <c r="Y4" s="28" t="s">
        <v>32</v>
      </c>
      <c r="Z4" s="28" t="s">
        <v>31</v>
      </c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</row>
    <row r="5" spans="14:26" ht="12.75">
      <c r="N5" s="76" t="s">
        <v>27</v>
      </c>
      <c r="O5" s="26">
        <v>1028</v>
      </c>
      <c r="P5" s="26">
        <v>927</v>
      </c>
      <c r="Q5" s="26">
        <v>1018</v>
      </c>
      <c r="R5" s="26">
        <v>1025</v>
      </c>
      <c r="S5" s="26">
        <v>1145</v>
      </c>
      <c r="T5" s="26">
        <v>971</v>
      </c>
      <c r="U5" s="26">
        <v>691</v>
      </c>
      <c r="V5" s="26">
        <v>1014</v>
      </c>
      <c r="W5" s="26">
        <v>1152</v>
      </c>
      <c r="X5" s="26">
        <v>1242</v>
      </c>
      <c r="Y5" s="26">
        <v>1079</v>
      </c>
      <c r="Z5" s="26">
        <v>950</v>
      </c>
    </row>
    <row r="6" spans="14:26" ht="12.75">
      <c r="N6" s="76" t="s">
        <v>48</v>
      </c>
      <c r="O6" s="77">
        <v>1020.1666666666664</v>
      </c>
      <c r="P6" s="77">
        <v>1020.1666666666664</v>
      </c>
      <c r="Q6" s="77">
        <v>1020.1666666666664</v>
      </c>
      <c r="R6" s="77">
        <v>1020.1666666666664</v>
      </c>
      <c r="S6" s="77">
        <v>1020.1666666666664</v>
      </c>
      <c r="T6" s="77">
        <v>1020.1666666666664</v>
      </c>
      <c r="U6" s="77">
        <v>1020.1666666666664</v>
      </c>
      <c r="V6" s="77">
        <v>1020.1666666666664</v>
      </c>
      <c r="W6" s="77">
        <v>1020.1666666666664</v>
      </c>
      <c r="X6" s="77">
        <v>1020.1666666666664</v>
      </c>
      <c r="Y6" s="77">
        <v>1020.1666666666664</v>
      </c>
      <c r="Z6" s="77">
        <v>1020.1666666666664</v>
      </c>
    </row>
    <row r="7" ht="12.75">
      <c r="N7" s="78"/>
    </row>
    <row r="8" spans="14:26" ht="12.75">
      <c r="N8" s="78"/>
      <c r="O8" s="28" t="s">
        <v>38</v>
      </c>
      <c r="P8" s="28" t="s">
        <v>39</v>
      </c>
      <c r="Q8" s="28" t="s">
        <v>40</v>
      </c>
      <c r="R8" s="28" t="s">
        <v>41</v>
      </c>
      <c r="S8" s="28" t="s">
        <v>42</v>
      </c>
      <c r="T8" s="28" t="s">
        <v>43</v>
      </c>
      <c r="U8" s="28" t="s">
        <v>44</v>
      </c>
      <c r="V8" s="28" t="s">
        <v>45</v>
      </c>
      <c r="W8" s="28" t="s">
        <v>46</v>
      </c>
      <c r="X8" s="28" t="s">
        <v>47</v>
      </c>
      <c r="Y8" s="28" t="s">
        <v>32</v>
      </c>
      <c r="Z8" s="28" t="s">
        <v>31</v>
      </c>
    </row>
    <row r="9" spans="14:26" ht="12.75">
      <c r="N9" s="76" t="s">
        <v>16</v>
      </c>
      <c r="O9" s="77">
        <v>1007.3333333333329</v>
      </c>
      <c r="P9" s="77">
        <v>994.3333333333329</v>
      </c>
      <c r="Q9" s="77">
        <v>1004.3333333333329</v>
      </c>
      <c r="R9" s="77">
        <v>998.9166666666663</v>
      </c>
      <c r="S9" s="77">
        <v>1008.2499999999997</v>
      </c>
      <c r="T9" s="77">
        <v>998.2499999999997</v>
      </c>
      <c r="U9" s="77">
        <v>1001.6666666666663</v>
      </c>
      <c r="V9" s="77">
        <v>999.2499999999997</v>
      </c>
      <c r="W9" s="77">
        <v>1003.4999999999997</v>
      </c>
      <c r="X9" s="77">
        <v>1020.9999999999997</v>
      </c>
      <c r="Y9" s="77">
        <v>1028.083333333333</v>
      </c>
      <c r="Z9" s="77">
        <v>1020.1666666666664</v>
      </c>
    </row>
    <row r="11" spans="14:26" ht="12.75"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</row>
    <row r="37" ht="13.5" thickBot="1"/>
    <row r="38" spans="2:12" ht="18.75" thickBot="1">
      <c r="B38" s="92" t="str">
        <f>"EVOLUCIÓN del PROMEDIO INTERANUAL de ACCIDENTES          Madrid, "&amp;'ACCIDENTES(Cuadros)'!B4</f>
        <v>EVOLUCIÓN del PROMEDIO INTERANUAL de ACCIDENTES          Madrid, ENERO 2017</v>
      </c>
      <c r="C38" s="93"/>
      <c r="D38" s="93"/>
      <c r="E38" s="93"/>
      <c r="F38" s="93"/>
      <c r="G38" s="93"/>
      <c r="H38" s="93"/>
      <c r="I38" s="93"/>
      <c r="J38" s="93"/>
      <c r="K38" s="93"/>
      <c r="L38" s="94"/>
    </row>
  </sheetData>
  <sheetProtection/>
  <mergeCells count="2">
    <mergeCell ref="B2:L2"/>
    <mergeCell ref="B38:L38"/>
  </mergeCells>
  <printOptions horizontalCentered="1" verticalCentered="1"/>
  <pageMargins left="1.1811023622047245" right="0.75" top="1.1811023622047245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DGEP,OeI</dc:creator>
  <cp:keywords/>
  <dc:description/>
  <cp:lastModifiedBy>IAM</cp:lastModifiedBy>
  <cp:lastPrinted>2013-03-05T11:50:43Z</cp:lastPrinted>
  <dcterms:created xsi:type="dcterms:W3CDTF">2004-02-08T08:46:18Z</dcterms:created>
  <dcterms:modified xsi:type="dcterms:W3CDTF">2017-08-04T10:08:55Z</dcterms:modified>
  <cp:category/>
  <cp:version/>
  <cp:contentType/>
  <cp:contentStatus/>
</cp:coreProperties>
</file>