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1" documentId="6_{862B6ACC-F1F1-4420-B745-09CC826CB22F}" xr6:coauthVersionLast="47" xr6:coauthVersionMax="47" xr10:uidLastSave="{998CA689-C21A-4FF7-A5FC-328D2426CDCA}"/>
  <bookViews>
    <workbookView xWindow="-19310" yWindow="870" windowWidth="19420" windowHeight="10420" xr2:uid="{00000000-000D-0000-FFFF-FFFF00000000}"/>
  </bookViews>
  <sheets>
    <sheet name="Evolución residuos Madri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  <c r="N18" i="1" s="1"/>
  <c r="P15" i="1"/>
  <c r="P16" i="1" s="1"/>
  <c r="Q15" i="1"/>
  <c r="Q16" i="1" s="1"/>
  <c r="R15" i="1"/>
  <c r="D10" i="1"/>
  <c r="D18" i="1" s="1"/>
  <c r="E10" i="1"/>
  <c r="F10" i="1"/>
  <c r="G10" i="1"/>
  <c r="H10" i="1"/>
  <c r="I10" i="1"/>
  <c r="J10" i="1"/>
  <c r="K10" i="1"/>
  <c r="L10" i="1"/>
  <c r="L18" i="1" s="1"/>
  <c r="M10" i="1"/>
  <c r="N10" i="1"/>
  <c r="O10" i="1"/>
  <c r="P10" i="1"/>
  <c r="Q10" i="1"/>
  <c r="R10" i="1"/>
  <c r="S10" i="1"/>
  <c r="S18" i="1" s="1"/>
  <c r="T15" i="1"/>
  <c r="T16" i="1" s="1"/>
  <c r="T18" i="1" s="1"/>
  <c r="D16" i="1"/>
  <c r="E16" i="1"/>
  <c r="F16" i="1"/>
  <c r="G16" i="1"/>
  <c r="G18" i="1" s="1"/>
  <c r="H16" i="1"/>
  <c r="I16" i="1"/>
  <c r="J16" i="1"/>
  <c r="J18" i="1" s="1"/>
  <c r="K16" i="1"/>
  <c r="K18" i="1" s="1"/>
  <c r="L16" i="1"/>
  <c r="M16" i="1"/>
  <c r="O16" i="1"/>
  <c r="O18" i="1" s="1"/>
  <c r="R16" i="1"/>
  <c r="R18" i="1" s="1"/>
  <c r="S16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T10" i="1"/>
  <c r="H18" i="1" l="1"/>
  <c r="F18" i="1"/>
  <c r="E18" i="1"/>
  <c r="I18" i="1"/>
  <c r="M18" i="1"/>
  <c r="P18" i="1"/>
  <c r="Q18" i="1"/>
</calcChain>
</file>

<file path=xl/sharedStrings.xml><?xml version="1.0" encoding="utf-8"?>
<sst xmlns="http://schemas.openxmlformats.org/spreadsheetml/2006/main" count="19" uniqueCount="17">
  <si>
    <t>ORIGEN Y TIPO DE RESIDUOS DOMÉSTICOS</t>
  </si>
  <si>
    <t>CANTIDAD DE RESIDUOS GESTIONADOS (t)</t>
  </si>
  <si>
    <t>Bolsa de restos</t>
  </si>
  <si>
    <t>Bolsa amarilla</t>
  </si>
  <si>
    <t>Fracción biorresiduos</t>
  </si>
  <si>
    <t>SUBTOTAL</t>
  </si>
  <si>
    <t>Vidrio (a estación de transferencia)</t>
  </si>
  <si>
    <t>Otras recogidas</t>
  </si>
  <si>
    <t>R. voluminosos</t>
  </si>
  <si>
    <t>Restos de animales</t>
  </si>
  <si>
    <t>Otros residuos (acopio de poda, particulares a incineración, hojas secas..)</t>
  </si>
  <si>
    <t>TOTAL RESIDUOS DOMÉSTICOS</t>
  </si>
  <si>
    <t>Evolución de los residuos domésticos gestionados en el Parque Tecnológico de Valdemingómez (2007 - 2023)</t>
  </si>
  <si>
    <t>Recogida selectiva domiciliaria y de aportación de fracciones principales</t>
  </si>
  <si>
    <t>NOTA: * Entre los años 2016 y 2021 entraron al PTV residuos procedentes de otros municipios: Arganda, Rivas-Vaciamadrid y la Mancomunidad del Este.</t>
  </si>
  <si>
    <t>Gestionados en el PTV procedentes de la ciudad de Madrid*</t>
  </si>
  <si>
    <t>SUBTOTAL Vertido directo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</si>
</sst>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Century Gothic"/>
      <family val="2"/>
    </font>
    <font>
      <b/>
      <sz val="8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sz val="16"/>
      <name val="Century Gothic"/>
      <family val="2"/>
    </font>
    <font>
      <b/>
      <sz val="10"/>
      <color indexed="9"/>
      <name val="Century Gothic"/>
      <family val="2"/>
    </font>
    <font>
      <sz val="11"/>
      <color theme="1"/>
      <name val="Calibri"/>
      <family val="2"/>
      <scheme val="minor"/>
    </font>
    <font>
      <b/>
      <sz val="12"/>
      <color theme="3" tint="0.79998168889431442"/>
      <name val="Century Gothic"/>
      <family val="2"/>
    </font>
    <font>
      <b/>
      <sz val="14"/>
      <color indexed="9"/>
      <name val="Century Gothic"/>
      <family val="2"/>
    </font>
    <font>
      <b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23">
    <xf numFmtId="0" fontId="0" fillId="0" borderId="0" xfId="0"/>
    <xf numFmtId="0" fontId="5" fillId="0" borderId="1" xfId="1" applyFont="1" applyBorder="1" applyAlignment="1">
      <alignment horizontal="left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6" fillId="0" borderId="0" xfId="1" applyFont="1"/>
    <xf numFmtId="0" fontId="6" fillId="0" borderId="2" xfId="1" applyFont="1" applyBorder="1"/>
    <xf numFmtId="3" fontId="0" fillId="0" borderId="0" xfId="0" applyNumberFormat="1"/>
    <xf numFmtId="0" fontId="4" fillId="3" borderId="1" xfId="1" applyFont="1" applyFill="1" applyBorder="1" applyAlignment="1">
      <alignment horizontal="left" vertical="center" wrapText="1"/>
    </xf>
    <xf numFmtId="3" fontId="10" fillId="2" borderId="1" xfId="1" applyNumberFormat="1" applyFont="1" applyFill="1" applyBorder="1" applyAlignment="1">
      <alignment horizontal="right" vertical="center" wrapText="1"/>
    </xf>
    <xf numFmtId="0" fontId="11" fillId="3" borderId="1" xfId="1" applyFont="1" applyFill="1" applyBorder="1" applyAlignment="1">
      <alignment horizontal="center" vertical="center" wrapText="1"/>
    </xf>
    <xf numFmtId="3" fontId="12" fillId="0" borderId="1" xfId="1" applyNumberFormat="1" applyFont="1" applyBorder="1" applyAlignment="1">
      <alignment horizontal="right"/>
    </xf>
    <xf numFmtId="3" fontId="12" fillId="4" borderId="1" xfId="1" applyNumberFormat="1" applyFont="1" applyFill="1" applyBorder="1" applyAlignment="1">
      <alignment horizontal="right" vertical="center" wrapText="1"/>
    </xf>
    <xf numFmtId="3" fontId="12" fillId="5" borderId="1" xfId="1" applyNumberFormat="1" applyFont="1" applyFill="1" applyBorder="1" applyAlignment="1">
      <alignment horizontal="right"/>
    </xf>
    <xf numFmtId="164" fontId="12" fillId="4" borderId="1" xfId="2" applyNumberFormat="1" applyFont="1" applyFill="1" applyBorder="1" applyAlignment="1">
      <alignment horizontal="right" vertical="center" wrapText="1"/>
    </xf>
    <xf numFmtId="0" fontId="0" fillId="0" borderId="0" xfId="0" applyFont="1"/>
    <xf numFmtId="3" fontId="3" fillId="0" borderId="1" xfId="1" applyNumberFormat="1" applyFont="1" applyBorder="1" applyAlignment="1">
      <alignment horizontal="right"/>
    </xf>
    <xf numFmtId="0" fontId="7" fillId="0" borderId="0" xfId="1" applyFont="1" applyAlignment="1"/>
    <xf numFmtId="0" fontId="0" fillId="0" borderId="0" xfId="0" applyAlignment="1"/>
    <xf numFmtId="0" fontId="2" fillId="2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B0261921-C071-492E-B0AF-93F0B5F1D53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20"/>
  <sheetViews>
    <sheetView tabSelected="1" zoomScaleNormal="100" workbookViewId="0">
      <selection activeCell="A2" sqref="A2:P2"/>
    </sheetView>
  </sheetViews>
  <sheetFormatPr baseColWidth="10" defaultColWidth="12.453125" defaultRowHeight="14.5" x14ac:dyDescent="0.35"/>
  <cols>
    <col min="3" max="3" width="25.54296875" customWidth="1"/>
  </cols>
  <sheetData>
    <row r="2" spans="1:20" s="3" customFormat="1" ht="20.5" x14ac:dyDescent="0.4">
      <c r="A2" s="15" t="s">
        <v>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4" spans="1:20" ht="15" customHeight="1" x14ac:dyDescent="0.35">
      <c r="A4" s="17" t="s">
        <v>0</v>
      </c>
      <c r="B4" s="17"/>
      <c r="C4" s="17"/>
      <c r="D4" s="21" t="s">
        <v>1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:20" ht="17.5" x14ac:dyDescent="0.35">
      <c r="A5" s="17"/>
      <c r="B5" s="17"/>
      <c r="C5" s="17"/>
      <c r="D5" s="8">
        <v>2007</v>
      </c>
      <c r="E5" s="8">
        <v>2008</v>
      </c>
      <c r="F5" s="8">
        <v>2009</v>
      </c>
      <c r="G5" s="8">
        <v>2010</v>
      </c>
      <c r="H5" s="8">
        <v>2011</v>
      </c>
      <c r="I5" s="8">
        <v>2012</v>
      </c>
      <c r="J5" s="8">
        <v>2013</v>
      </c>
      <c r="K5" s="8">
        <v>2014</v>
      </c>
      <c r="L5" s="8">
        <v>2015</v>
      </c>
      <c r="M5" s="8">
        <v>2016</v>
      </c>
      <c r="N5" s="8">
        <v>2017</v>
      </c>
      <c r="O5" s="8">
        <v>2018</v>
      </c>
      <c r="P5" s="8">
        <v>2019</v>
      </c>
      <c r="Q5" s="8">
        <v>2020</v>
      </c>
      <c r="R5" s="8">
        <v>2021</v>
      </c>
      <c r="S5" s="8">
        <v>2022</v>
      </c>
      <c r="T5" s="8">
        <v>2023</v>
      </c>
    </row>
    <row r="6" spans="1:20" ht="5.25" customHeight="1" x14ac:dyDescent="0.35">
      <c r="A6" s="18"/>
      <c r="B6" s="18"/>
      <c r="C6" s="18"/>
      <c r="D6" s="18"/>
      <c r="E6" s="18"/>
      <c r="F6" s="18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19" t="s">
        <v>15</v>
      </c>
      <c r="B7" s="20" t="s">
        <v>13</v>
      </c>
      <c r="C7" s="1" t="s">
        <v>2</v>
      </c>
      <c r="D7" s="9">
        <v>1038341</v>
      </c>
      <c r="E7" s="9">
        <v>1005937</v>
      </c>
      <c r="F7" s="9">
        <v>947963</v>
      </c>
      <c r="G7" s="9">
        <v>942974.04</v>
      </c>
      <c r="H7" s="9">
        <v>913897</v>
      </c>
      <c r="I7" s="9">
        <v>876542</v>
      </c>
      <c r="J7" s="9">
        <v>850931.14000000013</v>
      </c>
      <c r="K7" s="9">
        <v>858134.5</v>
      </c>
      <c r="L7" s="9">
        <v>866907.08000000007</v>
      </c>
      <c r="M7" s="9">
        <v>869969.26</v>
      </c>
      <c r="N7" s="9">
        <v>877942</v>
      </c>
      <c r="O7" s="9">
        <v>880867</v>
      </c>
      <c r="P7" s="9">
        <v>785505.03</v>
      </c>
      <c r="Q7" s="9">
        <v>784255.45</v>
      </c>
      <c r="R7" s="9">
        <v>676251.27</v>
      </c>
      <c r="S7" s="9">
        <v>633525.91</v>
      </c>
      <c r="T7" s="9">
        <v>584029.4</v>
      </c>
    </row>
    <row r="8" spans="1:20" x14ac:dyDescent="0.35">
      <c r="A8" s="19"/>
      <c r="B8" s="20"/>
      <c r="C8" s="1" t="s">
        <v>3</v>
      </c>
      <c r="D8" s="9">
        <v>79096</v>
      </c>
      <c r="E8" s="9">
        <v>77021</v>
      </c>
      <c r="F8" s="9">
        <v>78179.06</v>
      </c>
      <c r="G8" s="9">
        <v>78594.94</v>
      </c>
      <c r="H8" s="9">
        <v>76772</v>
      </c>
      <c r="I8" s="9">
        <v>71896</v>
      </c>
      <c r="J8" s="9">
        <v>64766.1</v>
      </c>
      <c r="K8" s="9">
        <v>64316.14</v>
      </c>
      <c r="L8" s="9">
        <v>65557.039999999994</v>
      </c>
      <c r="M8" s="9">
        <v>67733.259999999995</v>
      </c>
      <c r="N8" s="9">
        <v>76358</v>
      </c>
      <c r="O8" s="9">
        <v>90317</v>
      </c>
      <c r="P8" s="9">
        <v>96396.04</v>
      </c>
      <c r="Q8" s="9">
        <v>101746.98000000001</v>
      </c>
      <c r="R8" s="9">
        <v>103009.15999999986</v>
      </c>
      <c r="S8" s="9">
        <v>108807.82</v>
      </c>
      <c r="T8" s="9">
        <v>127335.10000000047</v>
      </c>
    </row>
    <row r="9" spans="1:20" x14ac:dyDescent="0.35">
      <c r="A9" s="19"/>
      <c r="B9" s="20"/>
      <c r="C9" s="1" t="s">
        <v>4</v>
      </c>
      <c r="D9" s="14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2089</v>
      </c>
      <c r="O9" s="9">
        <v>37544</v>
      </c>
      <c r="P9" s="9">
        <v>127777.2</v>
      </c>
      <c r="Q9" s="9">
        <v>194634.16999999998</v>
      </c>
      <c r="R9" s="9">
        <v>215485.41999999926</v>
      </c>
      <c r="S9" s="9">
        <v>228547.16</v>
      </c>
      <c r="T9" s="9">
        <v>271575.13000000181</v>
      </c>
    </row>
    <row r="10" spans="1:20" x14ac:dyDescent="0.35">
      <c r="A10" s="19"/>
      <c r="B10" s="20"/>
      <c r="C10" s="2" t="s">
        <v>5</v>
      </c>
      <c r="D10" s="10">
        <f t="shared" ref="D10:S10" si="0">+D9+D8+D7</f>
        <v>1117437</v>
      </c>
      <c r="E10" s="10">
        <f t="shared" si="0"/>
        <v>1082958</v>
      </c>
      <c r="F10" s="10">
        <f t="shared" si="0"/>
        <v>1026142.06</v>
      </c>
      <c r="G10" s="10">
        <f t="shared" si="0"/>
        <v>1021568.98</v>
      </c>
      <c r="H10" s="10">
        <f t="shared" si="0"/>
        <v>990669</v>
      </c>
      <c r="I10" s="10">
        <f t="shared" si="0"/>
        <v>948438</v>
      </c>
      <c r="J10" s="10">
        <f t="shared" si="0"/>
        <v>915697.24000000011</v>
      </c>
      <c r="K10" s="10">
        <f t="shared" si="0"/>
        <v>922450.64</v>
      </c>
      <c r="L10" s="10">
        <f t="shared" si="0"/>
        <v>932464.12000000011</v>
      </c>
      <c r="M10" s="10">
        <f t="shared" si="0"/>
        <v>937702.52</v>
      </c>
      <c r="N10" s="10">
        <f t="shared" si="0"/>
        <v>956389</v>
      </c>
      <c r="O10" s="10">
        <f t="shared" si="0"/>
        <v>1008728</v>
      </c>
      <c r="P10" s="10">
        <f t="shared" si="0"/>
        <v>1009678.27</v>
      </c>
      <c r="Q10" s="10">
        <f t="shared" si="0"/>
        <v>1080636.6000000001</v>
      </c>
      <c r="R10" s="10">
        <f t="shared" si="0"/>
        <v>994745.84999999916</v>
      </c>
      <c r="S10" s="10">
        <f t="shared" si="0"/>
        <v>970880.89</v>
      </c>
      <c r="T10" s="10">
        <f>+T9+T8+T7</f>
        <v>982939.63000000233</v>
      </c>
    </row>
    <row r="11" spans="1:20" ht="23" x14ac:dyDescent="0.35">
      <c r="A11" s="19"/>
      <c r="B11" s="20"/>
      <c r="C11" s="1" t="s">
        <v>6</v>
      </c>
      <c r="D11" s="9">
        <v>33608</v>
      </c>
      <c r="E11" s="9">
        <v>37611</v>
      </c>
      <c r="F11" s="9">
        <v>42880</v>
      </c>
      <c r="G11" s="9">
        <v>43110.46</v>
      </c>
      <c r="H11" s="9">
        <v>42360</v>
      </c>
      <c r="I11" s="9">
        <v>42404</v>
      </c>
      <c r="J11" s="9">
        <v>41835.97</v>
      </c>
      <c r="K11" s="9">
        <v>40334.300000000003</v>
      </c>
      <c r="L11" s="9">
        <v>43807.26</v>
      </c>
      <c r="M11" s="9">
        <v>45633.84</v>
      </c>
      <c r="N11" s="9">
        <v>48897</v>
      </c>
      <c r="O11" s="9">
        <v>53279.4</v>
      </c>
      <c r="P11" s="9">
        <v>59227.360000000001</v>
      </c>
      <c r="Q11" s="9">
        <v>56816.800000000003</v>
      </c>
      <c r="R11" s="9">
        <v>60398.759999999951</v>
      </c>
      <c r="S11" s="9">
        <v>63182.960000000006</v>
      </c>
      <c r="T11" s="9">
        <v>64081.480000000091</v>
      </c>
    </row>
    <row r="12" spans="1:20" x14ac:dyDescent="0.35">
      <c r="A12" s="19"/>
      <c r="B12" s="20"/>
      <c r="C12" s="2" t="s">
        <v>5</v>
      </c>
      <c r="D12" s="10">
        <f t="shared" ref="D12:S12" si="1">+D11</f>
        <v>33608</v>
      </c>
      <c r="E12" s="10">
        <f t="shared" si="1"/>
        <v>37611</v>
      </c>
      <c r="F12" s="10">
        <f t="shared" si="1"/>
        <v>42880</v>
      </c>
      <c r="G12" s="10">
        <f t="shared" si="1"/>
        <v>43110.46</v>
      </c>
      <c r="H12" s="10">
        <f t="shared" si="1"/>
        <v>42360</v>
      </c>
      <c r="I12" s="10">
        <f t="shared" si="1"/>
        <v>42404</v>
      </c>
      <c r="J12" s="10">
        <f t="shared" si="1"/>
        <v>41835.97</v>
      </c>
      <c r="K12" s="10">
        <f t="shared" si="1"/>
        <v>40334.300000000003</v>
      </c>
      <c r="L12" s="10">
        <f t="shared" si="1"/>
        <v>43807.26</v>
      </c>
      <c r="M12" s="10">
        <f t="shared" si="1"/>
        <v>45633.84</v>
      </c>
      <c r="N12" s="10">
        <f t="shared" si="1"/>
        <v>48897</v>
      </c>
      <c r="O12" s="10">
        <f t="shared" si="1"/>
        <v>53279.4</v>
      </c>
      <c r="P12" s="10">
        <f t="shared" si="1"/>
        <v>59227.360000000001</v>
      </c>
      <c r="Q12" s="10">
        <f t="shared" si="1"/>
        <v>56816.800000000003</v>
      </c>
      <c r="R12" s="10">
        <f t="shared" si="1"/>
        <v>60398.759999999951</v>
      </c>
      <c r="S12" s="10">
        <f t="shared" si="1"/>
        <v>63182.960000000006</v>
      </c>
      <c r="T12" s="10">
        <f>+T11</f>
        <v>64081.480000000091</v>
      </c>
    </row>
    <row r="13" spans="1:20" x14ac:dyDescent="0.35">
      <c r="A13" s="19"/>
      <c r="B13" s="20" t="s">
        <v>7</v>
      </c>
      <c r="C13" s="1" t="s">
        <v>8</v>
      </c>
      <c r="D13" s="9">
        <v>11040</v>
      </c>
      <c r="E13" s="9">
        <v>5924</v>
      </c>
      <c r="F13" s="9">
        <v>13098</v>
      </c>
      <c r="G13" s="9">
        <v>11296.12</v>
      </c>
      <c r="H13" s="9">
        <v>7950</v>
      </c>
      <c r="I13" s="9">
        <v>7579</v>
      </c>
      <c r="J13" s="9">
        <v>6041.86</v>
      </c>
      <c r="K13" s="9">
        <v>5794.52</v>
      </c>
      <c r="L13" s="9">
        <v>6515.96</v>
      </c>
      <c r="M13" s="9">
        <v>10654.62</v>
      </c>
      <c r="N13" s="9">
        <v>12473</v>
      </c>
      <c r="O13" s="9">
        <v>13519.4</v>
      </c>
      <c r="P13" s="9">
        <v>14086.22</v>
      </c>
      <c r="Q13" s="9">
        <v>20349.200000000004</v>
      </c>
      <c r="R13" s="9">
        <v>17292.620000000003</v>
      </c>
      <c r="S13" s="9">
        <v>31579.32</v>
      </c>
      <c r="T13" s="9">
        <v>39723.040000000059</v>
      </c>
    </row>
    <row r="14" spans="1:20" x14ac:dyDescent="0.35">
      <c r="A14" s="19"/>
      <c r="B14" s="20"/>
      <c r="C14" s="1" t="s">
        <v>9</v>
      </c>
      <c r="D14" s="9">
        <v>408</v>
      </c>
      <c r="E14" s="9">
        <v>406</v>
      </c>
      <c r="F14" s="9">
        <v>388</v>
      </c>
      <c r="G14" s="9">
        <v>364.14</v>
      </c>
      <c r="H14" s="9">
        <v>363</v>
      </c>
      <c r="I14" s="9">
        <v>363</v>
      </c>
      <c r="J14" s="9">
        <v>309.06</v>
      </c>
      <c r="K14" s="9">
        <v>177.20000000000002</v>
      </c>
      <c r="L14" s="9">
        <v>142.82</v>
      </c>
      <c r="M14" s="9">
        <v>123.7</v>
      </c>
      <c r="N14" s="9">
        <v>130</v>
      </c>
      <c r="O14" s="9">
        <v>123.92</v>
      </c>
      <c r="P14" s="9">
        <v>122.38</v>
      </c>
      <c r="Q14" s="9">
        <v>108.04</v>
      </c>
      <c r="R14" s="9">
        <v>102.5</v>
      </c>
      <c r="S14" s="9">
        <v>98.92</v>
      </c>
      <c r="T14" s="9">
        <v>109.97999999999998</v>
      </c>
    </row>
    <row r="15" spans="1:20" ht="34.5" x14ac:dyDescent="0.35">
      <c r="A15" s="19"/>
      <c r="B15" s="20"/>
      <c r="C15" s="1" t="s">
        <v>10</v>
      </c>
      <c r="D15" s="11">
        <v>0</v>
      </c>
      <c r="E15" s="11">
        <v>3825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475.32</v>
      </c>
      <c r="N15" s="11">
        <v>309</v>
      </c>
      <c r="O15" s="11">
        <v>363.4</v>
      </c>
      <c r="P15" s="11">
        <f>5208.98+285.48</f>
        <v>5494.4599999999991</v>
      </c>
      <c r="Q15" s="11">
        <f>17646.84+1433.46</f>
        <v>19080.3</v>
      </c>
      <c r="R15" s="11">
        <f>35954.66+1166.9</f>
        <v>37121.560000000005</v>
      </c>
      <c r="S15" s="11">
        <v>10778</v>
      </c>
      <c r="T15" s="11">
        <f>11658+570</f>
        <v>12228</v>
      </c>
    </row>
    <row r="16" spans="1:20" x14ac:dyDescent="0.35">
      <c r="A16" s="19"/>
      <c r="B16" s="20"/>
      <c r="C16" s="2" t="s">
        <v>5</v>
      </c>
      <c r="D16" s="10">
        <f t="shared" ref="D16:S16" si="2">+D15+D14+D13</f>
        <v>11448</v>
      </c>
      <c r="E16" s="10">
        <f t="shared" si="2"/>
        <v>10155</v>
      </c>
      <c r="F16" s="10">
        <f t="shared" si="2"/>
        <v>13486</v>
      </c>
      <c r="G16" s="10">
        <f t="shared" si="2"/>
        <v>11660.26</v>
      </c>
      <c r="H16" s="10">
        <f t="shared" si="2"/>
        <v>8313</v>
      </c>
      <c r="I16" s="10">
        <f t="shared" si="2"/>
        <v>7942</v>
      </c>
      <c r="J16" s="10">
        <f t="shared" si="2"/>
        <v>6350.92</v>
      </c>
      <c r="K16" s="10">
        <f t="shared" si="2"/>
        <v>5971.72</v>
      </c>
      <c r="L16" s="10">
        <f t="shared" si="2"/>
        <v>6658.78</v>
      </c>
      <c r="M16" s="10">
        <f t="shared" si="2"/>
        <v>11253.640000000001</v>
      </c>
      <c r="N16" s="10">
        <f>+N15+N14+N13</f>
        <v>12912</v>
      </c>
      <c r="O16" s="10">
        <f t="shared" si="2"/>
        <v>14006.72</v>
      </c>
      <c r="P16" s="10">
        <f t="shared" si="2"/>
        <v>19703.059999999998</v>
      </c>
      <c r="Q16" s="10">
        <f t="shared" si="2"/>
        <v>39537.540000000008</v>
      </c>
      <c r="R16" s="10">
        <f t="shared" si="2"/>
        <v>54516.680000000008</v>
      </c>
      <c r="S16" s="10">
        <f t="shared" si="2"/>
        <v>42456.24</v>
      </c>
      <c r="T16" s="10">
        <f>+T15+T14+T13</f>
        <v>52061.020000000062</v>
      </c>
    </row>
    <row r="17" spans="1:20" x14ac:dyDescent="0.35">
      <c r="A17" s="19"/>
      <c r="B17" s="6"/>
      <c r="C17" s="2" t="s">
        <v>16</v>
      </c>
      <c r="D17" s="12">
        <v>382434</v>
      </c>
      <c r="E17" s="12">
        <v>374715</v>
      </c>
      <c r="F17" s="12">
        <v>304011</v>
      </c>
      <c r="G17" s="12">
        <v>313037</v>
      </c>
      <c r="H17" s="12">
        <v>240099</v>
      </c>
      <c r="I17" s="12">
        <v>212179</v>
      </c>
      <c r="J17" s="12">
        <v>202303</v>
      </c>
      <c r="K17" s="12">
        <v>207511</v>
      </c>
      <c r="L17" s="12">
        <v>217998</v>
      </c>
      <c r="M17" s="12">
        <v>232666</v>
      </c>
      <c r="N17" s="12">
        <v>234651</v>
      </c>
      <c r="O17" s="12">
        <v>254863</v>
      </c>
      <c r="P17" s="12">
        <v>252841.60000000001</v>
      </c>
      <c r="Q17" s="12">
        <v>258930</v>
      </c>
      <c r="R17" s="12">
        <v>195984</v>
      </c>
      <c r="S17" s="12">
        <v>145038.57</v>
      </c>
      <c r="T17" s="12">
        <v>107491</v>
      </c>
    </row>
    <row r="18" spans="1:20" ht="15" x14ac:dyDescent="0.35">
      <c r="A18" s="19"/>
      <c r="B18" s="17" t="s">
        <v>11</v>
      </c>
      <c r="C18" s="17"/>
      <c r="D18" s="7">
        <f>+D17+D16+D12+D10</f>
        <v>1544927</v>
      </c>
      <c r="E18" s="7">
        <f t="shared" ref="E18:M18" si="3">+E17+E16+E12+E10</f>
        <v>1505439</v>
      </c>
      <c r="F18" s="7">
        <f t="shared" si="3"/>
        <v>1386519.06</v>
      </c>
      <c r="G18" s="7">
        <f t="shared" si="3"/>
        <v>1389376.7</v>
      </c>
      <c r="H18" s="7">
        <f t="shared" si="3"/>
        <v>1281441</v>
      </c>
      <c r="I18" s="7">
        <f t="shared" si="3"/>
        <v>1210963</v>
      </c>
      <c r="J18" s="7">
        <f t="shared" si="3"/>
        <v>1166187.1300000001</v>
      </c>
      <c r="K18" s="7">
        <f t="shared" si="3"/>
        <v>1176267.6600000001</v>
      </c>
      <c r="L18" s="7">
        <f t="shared" si="3"/>
        <v>1200928.1600000001</v>
      </c>
      <c r="M18" s="7">
        <f t="shared" si="3"/>
        <v>1227256</v>
      </c>
      <c r="N18" s="7">
        <f>+N17+N16+N12+N10</f>
        <v>1252849</v>
      </c>
      <c r="O18" s="7">
        <f t="shared" ref="O18:S18" si="4">+O17+O16+O12+O10</f>
        <v>1330877.1200000001</v>
      </c>
      <c r="P18" s="7">
        <f t="shared" si="4"/>
        <v>1341450.29</v>
      </c>
      <c r="Q18" s="7">
        <f t="shared" si="4"/>
        <v>1435920.9400000002</v>
      </c>
      <c r="R18" s="7">
        <f t="shared" si="4"/>
        <v>1305645.2899999991</v>
      </c>
      <c r="S18" s="7">
        <f t="shared" si="4"/>
        <v>1221558.6600000001</v>
      </c>
      <c r="T18" s="7">
        <f>+T17+T16+T12+T10</f>
        <v>1206573.1300000024</v>
      </c>
    </row>
    <row r="19" spans="1:20" x14ac:dyDescent="0.35">
      <c r="B19" s="13" t="s">
        <v>14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x14ac:dyDescent="0.35"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</sheetData>
  <mergeCells count="8">
    <mergeCell ref="A2:P2"/>
    <mergeCell ref="A4:C5"/>
    <mergeCell ref="A6:G6"/>
    <mergeCell ref="A7:A18"/>
    <mergeCell ref="B7:B12"/>
    <mergeCell ref="B13:B16"/>
    <mergeCell ref="B18:C18"/>
    <mergeCell ref="D4:T4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Evolución residuos Madrid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Evolución de los residuos domésticos gestionados en el Parque Tecnológico de Valdemingómez (2007 - 2023)</dc:title>
  <dc:subject/>
  <dc:creator/>
  <cp:keywords/>
  <dc:description/>
  <cp:lastModifiedBy/>
  <cp:revision>1</cp:revision>
  <dcterms:created xsi:type="dcterms:W3CDTF">2024-09-17T11:30:35Z</dcterms:created>
  <dcterms:modified xsi:type="dcterms:W3CDTF">2024-09-17T11:31:19Z</dcterms:modified>
  <cp:category/>
  <cp:contentStatus/>
</cp:coreProperties>
</file>